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45" windowWidth="17970" windowHeight="9720" activeTab="5"/>
  </bookViews>
  <sheets>
    <sheet name="Documentation" sheetId="1" r:id="rId1"/>
    <sheet name="Table1 " sheetId="2" r:id="rId2"/>
    <sheet name="Table2 " sheetId="3" r:id="rId3"/>
    <sheet name="Table3 " sheetId="4" r:id="rId4"/>
    <sheet name="Table4 " sheetId="5" r:id="rId5"/>
    <sheet name="TableB1" sheetId="6" r:id="rId6"/>
    <sheet name="Figure1" sheetId="7" r:id="rId7"/>
    <sheet name="Figure2" sheetId="8" r:id="rId8"/>
    <sheet name="Figure3" sheetId="9" r:id="rId9"/>
    <sheet name="Figure4" sheetId="10" r:id="rId10"/>
    <sheet name="Figure5" sheetId="11" r:id="rId11"/>
    <sheet name="Figure6" sheetId="12" r:id="rId12"/>
    <sheet name="Figure7" sheetId="13" r:id="rId13"/>
    <sheet name="Figure8" sheetId="14" r:id="rId14"/>
    <sheet name="FigureB1" sheetId="15" r:id="rId15"/>
  </sheets>
  <definedNames/>
  <calcPr fullCalcOnLoad="1"/>
</workbook>
</file>

<file path=xl/sharedStrings.xml><?xml version="1.0" encoding="utf-8"?>
<sst xmlns="http://schemas.openxmlformats.org/spreadsheetml/2006/main" count="303" uniqueCount="114">
  <si>
    <t>Table 1. Accuracy of Output Forecasts</t>
  </si>
  <si>
    <t>Year</t>
  </si>
  <si>
    <t>FOMC CT</t>
  </si>
  <si>
    <t>SPF CT</t>
  </si>
  <si>
    <t>SPF Mean</t>
  </si>
  <si>
    <t>SPF Median</t>
  </si>
  <si>
    <t>Actual</t>
  </si>
  <si>
    <t>FOMC error</t>
  </si>
  <si>
    <t>SPF CT error</t>
  </si>
  <si>
    <t>SPF Mean error</t>
  </si>
  <si>
    <t>SPF Median error</t>
  </si>
  <si>
    <t>Table 2. Accuracy of Inflation Forecasts</t>
  </si>
  <si>
    <t>Actual for FOMC</t>
  </si>
  <si>
    <t>Actual for SPF</t>
  </si>
  <si>
    <t>The actuals are different after 1999 because like the FOMC the Actual for FOMC switches from PCEPI and then to Core PCEPI</t>
  </si>
  <si>
    <t>Whereas, for SPF the Actual switches back to GDP deflator from CPI to match the SPF inflation series.</t>
  </si>
  <si>
    <t>GDP Deflator</t>
  </si>
  <si>
    <t>CPI</t>
  </si>
  <si>
    <t>PCEPI</t>
  </si>
  <si>
    <t>Core PCEPI</t>
  </si>
  <si>
    <t>Real Time Data</t>
  </si>
  <si>
    <t>Dec 07 Vintage Data</t>
  </si>
  <si>
    <t>Actual GDP Deflator</t>
  </si>
  <si>
    <t>Actual CPI</t>
  </si>
  <si>
    <t>Actual PCEPI</t>
  </si>
  <si>
    <t>GDP Deflator error</t>
  </si>
  <si>
    <t>CPI error</t>
  </si>
  <si>
    <t>PCEPI error</t>
  </si>
  <si>
    <t>Actual Core PCEPI</t>
  </si>
  <si>
    <t>Core PCEPI error</t>
  </si>
  <si>
    <t>Figure1. FOMC Output Growth Forecasts Range and Central Tendency</t>
  </si>
  <si>
    <t>Range</t>
  </si>
  <si>
    <t>High</t>
  </si>
  <si>
    <t>Low</t>
  </si>
  <si>
    <t>Central Tendency(CT)</t>
  </si>
  <si>
    <t>Midpoint Range</t>
  </si>
  <si>
    <t>Midpoint CT</t>
  </si>
  <si>
    <t>Figure2. SPF Output Growth Forecasts Range and Central Tendency</t>
  </si>
  <si>
    <t>Figure3. Forecasts (excluding outliers) of Real GDP growth (4Q/4Q) made in February</t>
  </si>
  <si>
    <t>Figure4. Measures of the Middle for Real GDP growth (4Q/4Q) made in February</t>
  </si>
  <si>
    <t>Figure5. FOMC Inflation Forecasts Range and Central Tendency</t>
  </si>
  <si>
    <t>Figure6. SPF Inflation Forecasts Range and Central Tendency</t>
  </si>
  <si>
    <t>Figure7. Inflation Forecasts (excluding outliers) made in February</t>
  </si>
  <si>
    <t>Figure8. Measures of the Middle for Inflation (4Q/4Q) made in February</t>
  </si>
  <si>
    <t>This spreadsheet contains all the data necessary to recreate all tables and figures in the Review Article titled "FOMC Consensus Forecasts".</t>
  </si>
  <si>
    <t>Squared</t>
  </si>
  <si>
    <t>1983-1990</t>
  </si>
  <si>
    <t>1991-1998</t>
  </si>
  <si>
    <t>1999-2006</t>
  </si>
  <si>
    <t>Random Walk Forecasts</t>
  </si>
  <si>
    <t>Board core PCEPI</t>
  </si>
  <si>
    <t>Random Walk forecasts</t>
  </si>
  <si>
    <t>real time core PCEPI first-final_4q.xls from Reifschneider and Tulip (2007)</t>
  </si>
  <si>
    <t>FOMC CT: Squared Error</t>
  </si>
  <si>
    <t>SPF CT: Squared Error</t>
  </si>
  <si>
    <t>RMSE</t>
  </si>
  <si>
    <t>1983 - 2006</t>
  </si>
  <si>
    <t>1983 - 1990</t>
  </si>
  <si>
    <t>1991 - 1998</t>
  </si>
  <si>
    <t>1999 - 2006</t>
  </si>
  <si>
    <t>1983 to 2006</t>
  </si>
  <si>
    <t>1983 to 1990</t>
  </si>
  <si>
    <t>1991 to 1998</t>
  </si>
  <si>
    <t>1999 to 2006</t>
  </si>
  <si>
    <t>Article:</t>
  </si>
  <si>
    <t>FOMC Consensus Forecasts</t>
  </si>
  <si>
    <t>Author:</t>
  </si>
  <si>
    <t>William T. Gavin and Geetanjali Pande</t>
  </si>
  <si>
    <t>Issue:</t>
  </si>
  <si>
    <t>Federal Reserve Bank of St. Louis Review May/June 2008  Vol. 90(3)</t>
  </si>
  <si>
    <t>Data Sources:</t>
  </si>
  <si>
    <t>FOMC forecasts - Federal Reserve Board of Governors / Monetary Policy Reports to Congress</t>
  </si>
  <si>
    <t>http://www.federalreserve.gov/boarddocs/hh/</t>
  </si>
  <si>
    <t>SPF forecasts - Federal Reserve Bank of Philadelphia / Macroeconomic Forecasting and Data / Survey of professional Forecasters</t>
  </si>
  <si>
    <t>http://www.philadelphiafed.org/econ/spf/index.cfm</t>
  </si>
  <si>
    <t>Real Time Data -  Federal Reserve Bank of Philadelphia / Macroeconomic Forecasting and Data / Real Time Dataset</t>
  </si>
  <si>
    <t>http://www.philadelphiafed.org/econ/forecast/real-time-data/index.cfm</t>
  </si>
  <si>
    <t>http://www.bea.gov/scb/index.htm</t>
  </si>
  <si>
    <t xml:space="preserve">          Survey of Current Business for PCE inflation real time data </t>
  </si>
  <si>
    <t>Period</t>
  </si>
  <si>
    <t>SPF mean</t>
  </si>
  <si>
    <t>SPF median</t>
  </si>
  <si>
    <t>SPF Mean: Square error</t>
  </si>
  <si>
    <t>SPF Median: Square error</t>
  </si>
  <si>
    <t xml:space="preserve">Table 3. Accuracy of Indirect GDP Deflator Forecasts </t>
  </si>
  <si>
    <t xml:space="preserve">Table 4. Accuracy of Random Walk Inflation Forecasts </t>
  </si>
  <si>
    <t>Real-time Data</t>
  </si>
  <si>
    <t>December 07 vintage data</t>
  </si>
  <si>
    <t>Vintage Data (December 2007)- Haver / USECON</t>
  </si>
  <si>
    <t>Real GDP (2007)</t>
  </si>
  <si>
    <t>Core PCE Inflation (2007)</t>
  </si>
  <si>
    <t>Distribution of Projections</t>
  </si>
  <si>
    <t>Number of Participants</t>
  </si>
  <si>
    <t>Midpoint of Interval</t>
  </si>
  <si>
    <t>C x D</t>
  </si>
  <si>
    <t>Midpoint of Central Tendency</t>
  </si>
  <si>
    <t>J x K</t>
  </si>
  <si>
    <t xml:space="preserve">Low </t>
  </si>
  <si>
    <t>low</t>
  </si>
  <si>
    <t>high</t>
  </si>
  <si>
    <t>Weighted Average</t>
  </si>
  <si>
    <t>CT</t>
  </si>
  <si>
    <t>Unemployment Rate (2007)</t>
  </si>
  <si>
    <t xml:space="preserve"> PCE Inflation (2007)</t>
  </si>
  <si>
    <t>Real GDP</t>
  </si>
  <si>
    <t>Unemployment Rate</t>
  </si>
  <si>
    <t>PCE Inflation</t>
  </si>
  <si>
    <t>Core PCE Inflation</t>
  </si>
  <si>
    <t>Midpoint of CT</t>
  </si>
  <si>
    <t>Table B1</t>
  </si>
  <si>
    <t>Intervals</t>
  </si>
  <si>
    <t>2.2 - 2.3</t>
  </si>
  <si>
    <t>2.4 - 2.5</t>
  </si>
  <si>
    <t>2.6 - 2.7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</si>
</sst>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"/>
    <numFmt numFmtId="165" formatCode="0.0000000000000"/>
    <numFmt numFmtId="166" formatCode="0.000000000000000"/>
    <numFmt numFmtId="167" formatCode="0.000000"/>
    <numFmt numFmtId="168" formatCode="0.0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/>
    </xf>
    <xf numFmtId="167" fontId="0" fillId="3" borderId="0" xfId="0" applyNumberFormat="1" applyFill="1" applyAlignment="1">
      <alignment horizontal="center"/>
    </xf>
    <xf numFmtId="167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center"/>
    </xf>
    <xf numFmtId="167" fontId="4" fillId="0" borderId="0" xfId="0" applyNumberFormat="1" applyFont="1" applyAlignment="1">
      <alignment/>
    </xf>
    <xf numFmtId="167" fontId="0" fillId="3" borderId="0" xfId="0" applyNumberFormat="1" applyFill="1" applyAlignment="1">
      <alignment horizontal="left"/>
    </xf>
    <xf numFmtId="167" fontId="0" fillId="2" borderId="0" xfId="0" applyNumberFormat="1" applyFill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2" fontId="0" fillId="5" borderId="9" xfId="0" applyNumberFormat="1" applyFill="1" applyBorder="1" applyAlignment="1">
      <alignment/>
    </xf>
    <xf numFmtId="2" fontId="4" fillId="5" borderId="10" xfId="0" applyNumberFormat="1" applyFont="1" applyFill="1" applyBorder="1" applyAlignment="1">
      <alignment/>
    </xf>
    <xf numFmtId="2" fontId="0" fillId="5" borderId="10" xfId="0" applyNumberFormat="1" applyFill="1" applyBorder="1" applyAlignment="1">
      <alignment/>
    </xf>
    <xf numFmtId="2" fontId="0" fillId="5" borderId="11" xfId="0" applyNumberFormat="1" applyFill="1" applyBorder="1" applyAlignment="1">
      <alignment/>
    </xf>
    <xf numFmtId="2" fontId="4" fillId="5" borderId="12" xfId="0" applyNumberFormat="1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5" borderId="14" xfId="0" applyNumberFormat="1" applyFill="1" applyBorder="1" applyAlignment="1">
      <alignment/>
    </xf>
    <xf numFmtId="167" fontId="0" fillId="5" borderId="12" xfId="0" applyNumberFormat="1" applyFill="1" applyBorder="1" applyAlignment="1">
      <alignment/>
    </xf>
    <xf numFmtId="167" fontId="0" fillId="5" borderId="15" xfId="0" applyNumberFormat="1" applyFill="1" applyBorder="1" applyAlignment="1">
      <alignment/>
    </xf>
    <xf numFmtId="2" fontId="0" fillId="5" borderId="16" xfId="0" applyNumberFormat="1" applyFill="1" applyBorder="1" applyAlignment="1">
      <alignment/>
    </xf>
    <xf numFmtId="2" fontId="0" fillId="5" borderId="17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2" fontId="4" fillId="5" borderId="11" xfId="0" applyNumberFormat="1" applyFont="1" applyFill="1" applyBorder="1" applyAlignment="1">
      <alignment/>
    </xf>
    <xf numFmtId="2" fontId="4" fillId="5" borderId="13" xfId="0" applyNumberFormat="1" applyFont="1" applyFill="1" applyBorder="1" applyAlignment="1">
      <alignment/>
    </xf>
    <xf numFmtId="167" fontId="0" fillId="5" borderId="13" xfId="0" applyNumberFormat="1" applyFill="1" applyBorder="1" applyAlignment="1">
      <alignment/>
    </xf>
    <xf numFmtId="2" fontId="0" fillId="5" borderId="15" xfId="0" applyNumberFormat="1" applyFill="1" applyBorder="1" applyAlignment="1">
      <alignment/>
    </xf>
    <xf numFmtId="2" fontId="0" fillId="5" borderId="16" xfId="0" applyNumberFormat="1" applyFon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wrapText="1"/>
    </xf>
    <xf numFmtId="0" fontId="0" fillId="2" borderId="0" xfId="0" applyFill="1" applyAlignment="1">
      <alignment/>
    </xf>
    <xf numFmtId="2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5" borderId="9" xfId="0" applyFill="1" applyBorder="1" applyAlignment="1">
      <alignment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2" fontId="0" fillId="5" borderId="13" xfId="0" applyNumberFormat="1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7" fontId="4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Q22" sqref="Q22"/>
    </sheetView>
  </sheetViews>
  <sheetFormatPr defaultColWidth="9.140625" defaultRowHeight="12.75"/>
  <sheetData>
    <row r="2" spans="1:13" ht="12.75">
      <c r="A2" s="40" t="s">
        <v>64</v>
      </c>
      <c r="B2" s="41" t="s">
        <v>65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2.7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2.75">
      <c r="A4" s="33" t="s">
        <v>66</v>
      </c>
      <c r="B4" s="34" t="s">
        <v>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12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2.75">
      <c r="A6" s="33" t="s">
        <v>68</v>
      </c>
      <c r="B6" s="36" t="s">
        <v>69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12.7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12.75">
      <c r="A9" s="33" t="s">
        <v>44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12.7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2.75">
      <c r="A12" s="33" t="s">
        <v>70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2.75">
      <c r="A13" s="33"/>
      <c r="B13" s="34" t="s">
        <v>71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12.75">
      <c r="A14" s="33"/>
      <c r="B14" s="34"/>
      <c r="C14" s="34"/>
      <c r="D14" s="34" t="s">
        <v>72</v>
      </c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12.75">
      <c r="A15" s="33"/>
      <c r="B15" s="34" t="s">
        <v>73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12.75">
      <c r="A16" s="33"/>
      <c r="B16" s="34"/>
      <c r="C16" s="34"/>
      <c r="D16" s="34" t="s">
        <v>74</v>
      </c>
      <c r="E16" s="34"/>
      <c r="F16" s="34"/>
      <c r="G16" s="34"/>
      <c r="H16" s="34"/>
      <c r="I16" s="34"/>
      <c r="J16" s="34"/>
      <c r="K16" s="34"/>
      <c r="L16" s="34"/>
      <c r="M16" s="35"/>
    </row>
    <row r="17" spans="1:13" ht="12.75">
      <c r="A17" s="33"/>
      <c r="B17" s="34" t="s">
        <v>75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12.75">
      <c r="A18" s="33"/>
      <c r="B18" s="34"/>
      <c r="C18" s="34"/>
      <c r="D18" s="34" t="s">
        <v>76</v>
      </c>
      <c r="E18" s="34"/>
      <c r="F18" s="34"/>
      <c r="G18" s="34"/>
      <c r="H18" s="34"/>
      <c r="I18" s="34"/>
      <c r="J18" s="34"/>
      <c r="K18" s="34"/>
      <c r="L18" s="34"/>
      <c r="M18" s="35"/>
    </row>
    <row r="19" spans="1:13" ht="12.75">
      <c r="A19" s="33"/>
      <c r="B19" s="34"/>
      <c r="C19" s="34" t="s">
        <v>78</v>
      </c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12.75">
      <c r="A20" s="33"/>
      <c r="B20" s="34"/>
      <c r="C20" s="34"/>
      <c r="D20" s="34" t="s">
        <v>77</v>
      </c>
      <c r="E20" s="34"/>
      <c r="F20" s="34"/>
      <c r="G20" s="34"/>
      <c r="H20" s="34"/>
      <c r="I20" s="34"/>
      <c r="J20" s="34"/>
      <c r="K20" s="34"/>
      <c r="L20" s="34"/>
      <c r="M20" s="35"/>
    </row>
    <row r="21" spans="1:13" ht="12.75">
      <c r="A21" s="33"/>
      <c r="B21" s="34" t="s">
        <v>88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13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6" sqref="D6"/>
    </sheetView>
  </sheetViews>
  <sheetFormatPr defaultColWidth="9.140625" defaultRowHeight="12.75"/>
  <cols>
    <col min="3" max="3" width="9.8515625" style="0" bestFit="1" customWidth="1"/>
    <col min="4" max="4" width="11.28125" style="0" bestFit="1" customWidth="1"/>
  </cols>
  <sheetData>
    <row r="1" ht="12.75">
      <c r="A1" t="s">
        <v>39</v>
      </c>
    </row>
    <row r="2" spans="1:4" ht="12.75">
      <c r="A2" t="s">
        <v>1</v>
      </c>
      <c r="B2" t="s">
        <v>3</v>
      </c>
      <c r="C2" t="s">
        <v>4</v>
      </c>
      <c r="D2" t="s">
        <v>5</v>
      </c>
    </row>
    <row r="3" spans="1:4" ht="12.75">
      <c r="A3" s="2">
        <v>1983</v>
      </c>
      <c r="B3">
        <f>Figure2!G4</f>
        <v>3.838315217391308</v>
      </c>
      <c r="C3">
        <f>'Table1 '!D3</f>
        <v>3.864314270377094</v>
      </c>
      <c r="D3">
        <f>'Table1 '!E3</f>
        <v>3.872282608695654</v>
      </c>
    </row>
    <row r="4" spans="1:4" ht="12.75">
      <c r="A4" s="2">
        <v>1984</v>
      </c>
      <c r="B4">
        <f>Figure2!G5</f>
        <v>4.517652975447161</v>
      </c>
      <c r="C4">
        <f>'Table1 '!D4</f>
        <v>4.357829221289996</v>
      </c>
      <c r="D4">
        <f>'Table1 '!E4</f>
        <v>4.329791159024843</v>
      </c>
    </row>
    <row r="5" spans="1:4" ht="12.75">
      <c r="A5" s="2">
        <v>1985</v>
      </c>
      <c r="B5">
        <f>Figure2!G6</f>
        <v>3.913305237808551</v>
      </c>
      <c r="C5">
        <f>'Table1 '!D5</f>
        <v>3.878329645939519</v>
      </c>
      <c r="D5">
        <f>'Table1 '!E5</f>
        <v>3.7928958458759876</v>
      </c>
    </row>
    <row r="6" spans="1:4" ht="12.75">
      <c r="A6" s="2">
        <v>1986</v>
      </c>
      <c r="B6">
        <f>Figure2!G7</f>
        <v>3.1399751928533837</v>
      </c>
      <c r="C6">
        <f>'Table1 '!D6</f>
        <v>3.090888624738588</v>
      </c>
      <c r="D6">
        <f>'Table1 '!E6</f>
        <v>3.3855623950755476</v>
      </c>
    </row>
    <row r="7" spans="1:4" ht="12.75">
      <c r="A7" s="2">
        <v>1987</v>
      </c>
      <c r="B7">
        <f>Figure2!G8</f>
        <v>2.823952614741454</v>
      </c>
      <c r="C7">
        <f>'Table1 '!D7</f>
        <v>2.7631722732964095</v>
      </c>
      <c r="D7">
        <f>'Table1 '!E7</f>
        <v>2.8918927368569047</v>
      </c>
    </row>
    <row r="8" spans="1:4" ht="12.75">
      <c r="A8" s="2">
        <v>1988</v>
      </c>
      <c r="B8">
        <f>Figure2!G9</f>
        <v>1.574193548387104</v>
      </c>
      <c r="C8">
        <f>'Table1 '!D8</f>
        <v>1.5891577359952958</v>
      </c>
      <c r="D8">
        <f>'Table1 '!E8</f>
        <v>1.5225806451612867</v>
      </c>
    </row>
    <row r="9" spans="1:4" ht="12.75">
      <c r="A9" s="2">
        <v>1989</v>
      </c>
      <c r="B9">
        <f>Figure2!G10</f>
        <v>2.2958550508811126</v>
      </c>
      <c r="C9">
        <f>'Table1 '!D9</f>
        <v>2.324567985767818</v>
      </c>
      <c r="D9">
        <f>'Table1 '!E9</f>
        <v>2.4075452965996558</v>
      </c>
    </row>
    <row r="10" spans="1:4" ht="12.75">
      <c r="A10" s="2">
        <v>1990</v>
      </c>
      <c r="B10">
        <f>Figure2!G11</f>
        <v>2.135316698656431</v>
      </c>
      <c r="C10">
        <f>'Table1 '!D10</f>
        <v>2.0393095906873455</v>
      </c>
      <c r="D10">
        <f>'Table1 '!E10</f>
        <v>2.075335892514396</v>
      </c>
    </row>
    <row r="11" spans="1:4" ht="12.75">
      <c r="A11" s="2">
        <v>1991</v>
      </c>
      <c r="B11">
        <f>Figure2!G12</f>
        <v>0.6867876520546989</v>
      </c>
      <c r="C11">
        <f>'Table1 '!D11</f>
        <v>0.6608166527049837</v>
      </c>
      <c r="D11">
        <f>'Table1 '!E11</f>
        <v>0.7234145165179617</v>
      </c>
    </row>
    <row r="12" spans="1:4" ht="12.75">
      <c r="A12" s="3">
        <v>1992</v>
      </c>
      <c r="B12">
        <f>Figure2!G13</f>
        <v>2.2129032005597793</v>
      </c>
      <c r="C12">
        <f>'Table1 '!D12</f>
        <v>2.2951720392333286</v>
      </c>
      <c r="D12">
        <f>'Table1 '!E12</f>
        <v>2.2953786755282035</v>
      </c>
    </row>
    <row r="13" spans="1:4" ht="12.75">
      <c r="A13" s="2">
        <v>1993</v>
      </c>
      <c r="B13">
        <f>Figure2!G14</f>
        <v>3.010412194686485</v>
      </c>
      <c r="C13">
        <f>'Table1 '!D13</f>
        <v>3.134031032170078</v>
      </c>
      <c r="D13">
        <f>'Table1 '!E13</f>
        <v>3.1605487761389717</v>
      </c>
    </row>
    <row r="14" spans="1:4" ht="12.75">
      <c r="A14" s="2">
        <v>1994</v>
      </c>
      <c r="B14">
        <f>Figure2!G15</f>
        <v>2.993994806812339</v>
      </c>
      <c r="C14">
        <f>'Table1 '!D14</f>
        <v>3.0975148631645606</v>
      </c>
      <c r="D14">
        <f>'Table1 '!E14</f>
        <v>3.045797284757601</v>
      </c>
    </row>
    <row r="15" spans="1:4" ht="12.75">
      <c r="A15" s="2">
        <v>1995</v>
      </c>
      <c r="B15">
        <f>Figure2!G16</f>
        <v>2.5097665753924803</v>
      </c>
      <c r="C15">
        <f>'Table1 '!D15</f>
        <v>2.648312678473274</v>
      </c>
      <c r="D15">
        <f>'Table1 '!E15</f>
        <v>2.504238399442893</v>
      </c>
    </row>
    <row r="16" spans="1:4" ht="12.75">
      <c r="A16" s="2">
        <v>1996</v>
      </c>
      <c r="B16">
        <f>Figure2!G17</f>
        <v>2.214835459473452</v>
      </c>
      <c r="C16">
        <f>'Table1 '!D16</f>
        <v>2.1139856598409854</v>
      </c>
      <c r="D16">
        <f>'Table1 '!E16</f>
        <v>2.0059849731225543</v>
      </c>
    </row>
    <row r="17" spans="1:4" ht="12.75">
      <c r="A17" s="2">
        <v>1997</v>
      </c>
      <c r="B17">
        <f>Figure2!G18</f>
        <v>2.3378372229776345</v>
      </c>
      <c r="C17">
        <f>'Table1 '!D17</f>
        <v>2.29190247195426</v>
      </c>
      <c r="D17">
        <f>'Table1 '!E17</f>
        <v>2.2507740389614117</v>
      </c>
    </row>
    <row r="18" spans="1:4" ht="12.75">
      <c r="A18" s="2">
        <v>1998</v>
      </c>
      <c r="B18">
        <f>Figure2!G19</f>
        <v>2.2373635111435863</v>
      </c>
      <c r="C18">
        <f>'Table1 '!D18</f>
        <v>2.3287917826193687</v>
      </c>
      <c r="D18">
        <f>'Table1 '!E18</f>
        <v>2.225560099050383</v>
      </c>
    </row>
    <row r="19" spans="1:4" ht="12.75">
      <c r="A19" s="2">
        <v>1999</v>
      </c>
      <c r="B19">
        <f>Figure2!G20</f>
        <v>2.640808344197265</v>
      </c>
      <c r="C19">
        <f>'Table1 '!D19</f>
        <v>2.607237169609158</v>
      </c>
      <c r="D19">
        <f>'Table1 '!E19</f>
        <v>2.49938722294627</v>
      </c>
    </row>
    <row r="20" spans="1:4" ht="12.75">
      <c r="A20" s="2">
        <v>2000</v>
      </c>
      <c r="B20">
        <f>Figure2!G21</f>
        <v>3.0768813213836066</v>
      </c>
      <c r="C20">
        <f>'Table1 '!D20</f>
        <v>3.0591482125641662</v>
      </c>
      <c r="D20">
        <f>'Table1 '!E20</f>
        <v>3.109040755961734</v>
      </c>
    </row>
    <row r="21" spans="1:4" ht="12.75">
      <c r="A21" s="2">
        <v>2001</v>
      </c>
      <c r="B21">
        <f>Figure2!G22</f>
        <v>2.501185980957754</v>
      </c>
      <c r="C21">
        <f>'Table1 '!D21</f>
        <v>2.397664172410231</v>
      </c>
      <c r="D21">
        <f>'Table1 '!E21</f>
        <v>2.494282827208427</v>
      </c>
    </row>
    <row r="22" spans="1:4" ht="12.75">
      <c r="A22" s="2">
        <v>2002</v>
      </c>
      <c r="B22">
        <f>Figure2!G23</f>
        <v>2.634392846408995</v>
      </c>
      <c r="C22">
        <f>'Table1 '!D22</f>
        <v>2.647493605199424</v>
      </c>
      <c r="D22">
        <f>'Table1 '!E22</f>
        <v>2.797458027396016</v>
      </c>
    </row>
    <row r="23" spans="1:4" ht="12.75">
      <c r="A23" s="2">
        <v>2003</v>
      </c>
      <c r="B23">
        <f>Figure2!G24</f>
        <v>3.014421458036287</v>
      </c>
      <c r="C23">
        <f>'Table1 '!D23</f>
        <v>2.932470699929378</v>
      </c>
      <c r="D23">
        <f>'Table1 '!E23</f>
        <v>2.973303729271548</v>
      </c>
    </row>
    <row r="24" spans="1:4" ht="12.75">
      <c r="A24" s="2">
        <v>2004</v>
      </c>
      <c r="B24">
        <f>Figure2!G25</f>
        <v>4.1606035818217535</v>
      </c>
      <c r="C24">
        <f>'Table1 '!D24</f>
        <v>4.231071072612156</v>
      </c>
      <c r="D24">
        <f>'Table1 '!E24</f>
        <v>4.186296250862787</v>
      </c>
    </row>
    <row r="25" spans="1:4" ht="12.75">
      <c r="A25" s="2">
        <v>2005</v>
      </c>
      <c r="B25">
        <f>Figure2!G26</f>
        <v>3.6834261510807487</v>
      </c>
      <c r="C25">
        <f>'Table1 '!D25</f>
        <v>3.6522746445046033</v>
      </c>
      <c r="D25">
        <f>'Table1 '!E25</f>
        <v>3.495731479540032</v>
      </c>
    </row>
    <row r="26" spans="1:4" ht="12.75">
      <c r="A26" s="2">
        <v>2006</v>
      </c>
      <c r="B26">
        <f>Figure2!G27</f>
        <v>3.387768727464391</v>
      </c>
      <c r="C26">
        <f>'Table1 '!D26</f>
        <v>3.4080872753581253</v>
      </c>
      <c r="D26">
        <f>'Table1 '!E26</f>
        <v>3.4969243779728654</v>
      </c>
    </row>
    <row r="27" spans="1:4" ht="12.75">
      <c r="A27" s="2">
        <v>2007</v>
      </c>
      <c r="B27">
        <f>Figure2!G28</f>
        <v>2.7468959689939343</v>
      </c>
      <c r="C27">
        <f>'Table1 '!D27</f>
        <v>2.7818628035992594</v>
      </c>
      <c r="D27">
        <f>'Table1 '!E27</f>
        <v>2.869091980314331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4" sqref="F4:G28"/>
    </sheetView>
  </sheetViews>
  <sheetFormatPr defaultColWidth="9.140625" defaultRowHeight="12.75"/>
  <cols>
    <col min="5" max="5" width="10.28125" style="0" customWidth="1"/>
    <col min="6" max="6" width="14.00390625" style="0" bestFit="1" customWidth="1"/>
    <col min="7" max="7" width="10.8515625" style="0" bestFit="1" customWidth="1"/>
  </cols>
  <sheetData>
    <row r="1" ht="12.75">
      <c r="A1" t="s">
        <v>40</v>
      </c>
    </row>
    <row r="2" spans="1:5" ht="12.75">
      <c r="A2" t="s">
        <v>1</v>
      </c>
      <c r="B2" s="88" t="s">
        <v>31</v>
      </c>
      <c r="C2" s="88"/>
      <c r="D2" s="88" t="s">
        <v>34</v>
      </c>
      <c r="E2" s="88"/>
    </row>
    <row r="3" spans="2:7" ht="12.75">
      <c r="B3" t="s">
        <v>33</v>
      </c>
      <c r="C3" t="s">
        <v>32</v>
      </c>
      <c r="D3" t="s">
        <v>33</v>
      </c>
      <c r="E3" t="s">
        <v>32</v>
      </c>
      <c r="F3" t="s">
        <v>35</v>
      </c>
      <c r="G3" t="s">
        <v>36</v>
      </c>
    </row>
    <row r="4" spans="1:7" ht="12.75">
      <c r="A4" s="2">
        <v>1983</v>
      </c>
      <c r="B4">
        <v>3.5</v>
      </c>
      <c r="C4">
        <v>5.5</v>
      </c>
      <c r="D4">
        <v>4</v>
      </c>
      <c r="E4">
        <v>5</v>
      </c>
      <c r="F4">
        <f>AVERAGE(B4:C4)</f>
        <v>4.5</v>
      </c>
      <c r="G4">
        <f>AVERAGE(D4:E4)</f>
        <v>4.5</v>
      </c>
    </row>
    <row r="5" spans="1:7" ht="12.75">
      <c r="A5" s="2">
        <v>1984</v>
      </c>
      <c r="B5">
        <v>4</v>
      </c>
      <c r="C5">
        <v>6</v>
      </c>
      <c r="D5">
        <v>4.5</v>
      </c>
      <c r="E5">
        <v>5</v>
      </c>
      <c r="F5">
        <f aca="true" t="shared" si="0" ref="F5:F28">AVERAGE(B5:C5)</f>
        <v>5</v>
      </c>
      <c r="G5">
        <f aca="true" t="shared" si="1" ref="G5:G28">AVERAGE(D5:E5)</f>
        <v>4.75</v>
      </c>
    </row>
    <row r="6" spans="1:7" ht="12.75">
      <c r="A6" s="2">
        <v>1985</v>
      </c>
      <c r="B6">
        <v>3</v>
      </c>
      <c r="C6">
        <v>4.75</v>
      </c>
      <c r="D6">
        <v>3.5</v>
      </c>
      <c r="E6">
        <v>4</v>
      </c>
      <c r="F6">
        <f t="shared" si="0"/>
        <v>3.875</v>
      </c>
      <c r="G6">
        <f t="shared" si="1"/>
        <v>3.75</v>
      </c>
    </row>
    <row r="7" spans="1:7" ht="12.75">
      <c r="A7" s="2">
        <v>1986</v>
      </c>
      <c r="B7">
        <v>2.5</v>
      </c>
      <c r="C7">
        <v>4.5</v>
      </c>
      <c r="D7">
        <v>3</v>
      </c>
      <c r="E7">
        <v>4</v>
      </c>
      <c r="F7">
        <f t="shared" si="0"/>
        <v>3.5</v>
      </c>
      <c r="G7">
        <f t="shared" si="1"/>
        <v>3.5</v>
      </c>
    </row>
    <row r="8" spans="1:7" ht="12.75">
      <c r="A8" s="2">
        <v>1987</v>
      </c>
      <c r="B8">
        <v>2.5</v>
      </c>
      <c r="C8">
        <v>4</v>
      </c>
      <c r="D8">
        <v>3</v>
      </c>
      <c r="E8">
        <v>3.5</v>
      </c>
      <c r="F8">
        <f t="shared" si="0"/>
        <v>3.25</v>
      </c>
      <c r="G8">
        <f t="shared" si="1"/>
        <v>3.25</v>
      </c>
    </row>
    <row r="9" spans="1:7" ht="12.75">
      <c r="A9" s="2">
        <v>1988</v>
      </c>
      <c r="B9">
        <v>2.5</v>
      </c>
      <c r="C9">
        <v>4</v>
      </c>
      <c r="D9">
        <v>3.25</v>
      </c>
      <c r="E9">
        <v>3.75</v>
      </c>
      <c r="F9">
        <f t="shared" si="0"/>
        <v>3.25</v>
      </c>
      <c r="G9">
        <f t="shared" si="1"/>
        <v>3.5</v>
      </c>
    </row>
    <row r="10" spans="1:7" ht="12.75">
      <c r="A10" s="2">
        <v>1989</v>
      </c>
      <c r="B10">
        <v>3.5</v>
      </c>
      <c r="C10">
        <v>5.5</v>
      </c>
      <c r="D10">
        <v>4.5</v>
      </c>
      <c r="E10">
        <v>5</v>
      </c>
      <c r="F10">
        <f t="shared" si="0"/>
        <v>4.5</v>
      </c>
      <c r="G10">
        <f t="shared" si="1"/>
        <v>4.75</v>
      </c>
    </row>
    <row r="11" spans="1:7" ht="12.75">
      <c r="A11" s="2">
        <v>1990</v>
      </c>
      <c r="B11">
        <v>3.5</v>
      </c>
      <c r="C11">
        <v>5</v>
      </c>
      <c r="D11">
        <v>4</v>
      </c>
      <c r="E11">
        <v>4.5</v>
      </c>
      <c r="F11">
        <f t="shared" si="0"/>
        <v>4.25</v>
      </c>
      <c r="G11">
        <f t="shared" si="1"/>
        <v>4.25</v>
      </c>
    </row>
    <row r="12" spans="1:7" ht="12.75">
      <c r="A12" s="2">
        <v>1991</v>
      </c>
      <c r="B12">
        <v>3</v>
      </c>
      <c r="C12">
        <v>4.5</v>
      </c>
      <c r="D12">
        <v>3.25</v>
      </c>
      <c r="E12">
        <v>4</v>
      </c>
      <c r="F12">
        <f t="shared" si="0"/>
        <v>3.75</v>
      </c>
      <c r="G12">
        <f t="shared" si="1"/>
        <v>3.625</v>
      </c>
    </row>
    <row r="13" spans="1:7" ht="12.75">
      <c r="A13" s="3">
        <v>1992</v>
      </c>
      <c r="B13">
        <v>2.5</v>
      </c>
      <c r="C13">
        <v>3.5</v>
      </c>
      <c r="D13">
        <v>3</v>
      </c>
      <c r="E13">
        <v>3.5</v>
      </c>
      <c r="F13">
        <f t="shared" si="0"/>
        <v>3</v>
      </c>
      <c r="G13">
        <f t="shared" si="1"/>
        <v>3.25</v>
      </c>
    </row>
    <row r="14" spans="1:7" ht="12.75">
      <c r="A14" s="2">
        <v>1993</v>
      </c>
      <c r="B14">
        <v>2.5</v>
      </c>
      <c r="C14">
        <v>3</v>
      </c>
      <c r="D14">
        <v>2.5</v>
      </c>
      <c r="E14">
        <v>2.75</v>
      </c>
      <c r="F14">
        <f t="shared" si="0"/>
        <v>2.75</v>
      </c>
      <c r="G14">
        <f t="shared" si="1"/>
        <v>2.625</v>
      </c>
    </row>
    <row r="15" spans="1:7" ht="12.75">
      <c r="A15" s="2">
        <v>1994</v>
      </c>
      <c r="B15">
        <v>2.25</v>
      </c>
      <c r="C15">
        <v>4</v>
      </c>
      <c r="D15">
        <v>3</v>
      </c>
      <c r="E15">
        <v>3</v>
      </c>
      <c r="F15">
        <f t="shared" si="0"/>
        <v>3.125</v>
      </c>
      <c r="G15">
        <f t="shared" si="1"/>
        <v>3</v>
      </c>
    </row>
    <row r="16" spans="1:7" ht="12.75">
      <c r="A16" s="2">
        <v>1995</v>
      </c>
      <c r="B16">
        <v>2.75</v>
      </c>
      <c r="C16">
        <v>3.75</v>
      </c>
      <c r="D16">
        <v>3</v>
      </c>
      <c r="E16">
        <v>3.5</v>
      </c>
      <c r="F16">
        <f t="shared" si="0"/>
        <v>3.25</v>
      </c>
      <c r="G16">
        <f t="shared" si="1"/>
        <v>3.25</v>
      </c>
    </row>
    <row r="17" spans="1:7" ht="12.75">
      <c r="A17" s="2">
        <v>1996</v>
      </c>
      <c r="B17">
        <v>2.5</v>
      </c>
      <c r="C17">
        <v>3</v>
      </c>
      <c r="D17">
        <v>2.75</v>
      </c>
      <c r="E17">
        <v>3</v>
      </c>
      <c r="F17">
        <f t="shared" si="0"/>
        <v>2.75</v>
      </c>
      <c r="G17">
        <f t="shared" si="1"/>
        <v>2.875</v>
      </c>
    </row>
    <row r="18" spans="1:7" ht="12.75">
      <c r="A18" s="2">
        <v>1997</v>
      </c>
      <c r="B18">
        <v>2.75</v>
      </c>
      <c r="C18">
        <v>3.5</v>
      </c>
      <c r="D18">
        <v>2.75</v>
      </c>
      <c r="E18">
        <v>3</v>
      </c>
      <c r="F18">
        <f t="shared" si="0"/>
        <v>3.125</v>
      </c>
      <c r="G18">
        <f t="shared" si="1"/>
        <v>2.875</v>
      </c>
    </row>
    <row r="19" spans="1:7" ht="12.75">
      <c r="A19" s="2">
        <v>1998</v>
      </c>
      <c r="B19">
        <v>1.5</v>
      </c>
      <c r="C19">
        <v>2.5</v>
      </c>
      <c r="D19">
        <v>1.75</v>
      </c>
      <c r="E19">
        <v>2.25</v>
      </c>
      <c r="F19">
        <f t="shared" si="0"/>
        <v>2</v>
      </c>
      <c r="G19">
        <f t="shared" si="1"/>
        <v>2</v>
      </c>
    </row>
    <row r="20" spans="1:7" ht="12.75">
      <c r="A20" s="2">
        <v>1999</v>
      </c>
      <c r="B20">
        <v>1.5</v>
      </c>
      <c r="C20">
        <v>2.5</v>
      </c>
      <c r="D20">
        <v>2</v>
      </c>
      <c r="E20">
        <v>2.5</v>
      </c>
      <c r="F20">
        <f t="shared" si="0"/>
        <v>2</v>
      </c>
      <c r="G20">
        <f t="shared" si="1"/>
        <v>2.25</v>
      </c>
    </row>
    <row r="21" spans="1:7" ht="12.75">
      <c r="A21" s="2">
        <v>2000</v>
      </c>
      <c r="B21">
        <v>1.5</v>
      </c>
      <c r="C21">
        <v>2.5</v>
      </c>
      <c r="D21">
        <v>1.75</v>
      </c>
      <c r="E21">
        <v>2</v>
      </c>
      <c r="F21">
        <f t="shared" si="0"/>
        <v>2</v>
      </c>
      <c r="G21">
        <f t="shared" si="1"/>
        <v>1.875</v>
      </c>
    </row>
    <row r="22" spans="1:7" ht="12.75">
      <c r="A22" s="2">
        <v>2001</v>
      </c>
      <c r="B22">
        <v>1.75</v>
      </c>
      <c r="C22">
        <v>2.5</v>
      </c>
      <c r="D22">
        <v>1.75</v>
      </c>
      <c r="E22">
        <v>2.25</v>
      </c>
      <c r="F22">
        <f t="shared" si="0"/>
        <v>2.125</v>
      </c>
      <c r="G22">
        <f t="shared" si="1"/>
        <v>2</v>
      </c>
    </row>
    <row r="23" spans="1:7" ht="12.75">
      <c r="A23" s="2">
        <v>2002</v>
      </c>
      <c r="B23">
        <v>1</v>
      </c>
      <c r="C23">
        <v>2</v>
      </c>
      <c r="D23">
        <v>1.5</v>
      </c>
      <c r="E23">
        <v>1.5</v>
      </c>
      <c r="F23">
        <f t="shared" si="0"/>
        <v>1.5</v>
      </c>
      <c r="G23">
        <f t="shared" si="1"/>
        <v>1.5</v>
      </c>
    </row>
    <row r="24" spans="1:7" ht="12.75">
      <c r="A24" s="2">
        <v>2003</v>
      </c>
      <c r="B24">
        <v>1.25</v>
      </c>
      <c r="C24">
        <v>1.75</v>
      </c>
      <c r="D24">
        <v>1.25</v>
      </c>
      <c r="E24">
        <v>1.5</v>
      </c>
      <c r="F24">
        <f t="shared" si="0"/>
        <v>1.5</v>
      </c>
      <c r="G24">
        <f t="shared" si="1"/>
        <v>1.375</v>
      </c>
    </row>
    <row r="25" spans="1:7" ht="12.75">
      <c r="A25" s="2">
        <v>2004</v>
      </c>
      <c r="B25">
        <v>1</v>
      </c>
      <c r="C25">
        <v>1.5</v>
      </c>
      <c r="D25">
        <v>1</v>
      </c>
      <c r="E25">
        <v>1.25</v>
      </c>
      <c r="F25">
        <f t="shared" si="0"/>
        <v>1.25</v>
      </c>
      <c r="G25">
        <f t="shared" si="1"/>
        <v>1.125</v>
      </c>
    </row>
    <row r="26" spans="1:7" ht="12.75">
      <c r="A26" s="2">
        <v>2005</v>
      </c>
      <c r="B26">
        <v>1.5</v>
      </c>
      <c r="C26">
        <v>2</v>
      </c>
      <c r="D26">
        <v>1.5</v>
      </c>
      <c r="E26">
        <v>1.75</v>
      </c>
      <c r="F26">
        <f t="shared" si="0"/>
        <v>1.75</v>
      </c>
      <c r="G26">
        <f t="shared" si="1"/>
        <v>1.625</v>
      </c>
    </row>
    <row r="27" spans="1:7" ht="12.75">
      <c r="A27" s="2">
        <v>2006</v>
      </c>
      <c r="B27">
        <v>1.75</v>
      </c>
      <c r="C27">
        <v>2.5</v>
      </c>
      <c r="D27">
        <v>2</v>
      </c>
      <c r="E27">
        <v>2</v>
      </c>
      <c r="F27">
        <f t="shared" si="0"/>
        <v>2.125</v>
      </c>
      <c r="G27">
        <f t="shared" si="1"/>
        <v>2</v>
      </c>
    </row>
    <row r="28" spans="1:7" ht="12.75">
      <c r="A28" s="2">
        <v>2007</v>
      </c>
      <c r="B28">
        <v>2</v>
      </c>
      <c r="C28">
        <v>2.25</v>
      </c>
      <c r="D28">
        <v>2</v>
      </c>
      <c r="E28">
        <v>2.25</v>
      </c>
      <c r="F28">
        <f t="shared" si="0"/>
        <v>2.125</v>
      </c>
      <c r="G28">
        <f t="shared" si="1"/>
        <v>2.125</v>
      </c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  <ignoredErrors>
    <ignoredError sqref="F4:G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J26" sqref="J26"/>
    </sheetView>
  </sheetViews>
  <sheetFormatPr defaultColWidth="9.140625" defaultRowHeight="12.75"/>
  <cols>
    <col min="5" max="5" width="10.28125" style="0" customWidth="1"/>
    <col min="6" max="6" width="14.00390625" style="0" bestFit="1" customWidth="1"/>
    <col min="7" max="7" width="10.8515625" style="0" bestFit="1" customWidth="1"/>
  </cols>
  <sheetData>
    <row r="1" ht="12.75">
      <c r="A1" t="s">
        <v>41</v>
      </c>
    </row>
    <row r="2" spans="1:5" ht="12.75">
      <c r="A2" t="s">
        <v>1</v>
      </c>
      <c r="B2" s="88" t="s">
        <v>31</v>
      </c>
      <c r="C2" s="88"/>
      <c r="D2" s="88" t="s">
        <v>34</v>
      </c>
      <c r="E2" s="88"/>
    </row>
    <row r="3" spans="2:7" ht="12.75">
      <c r="B3" t="s">
        <v>33</v>
      </c>
      <c r="C3" t="s">
        <v>32</v>
      </c>
      <c r="D3" t="s">
        <v>33</v>
      </c>
      <c r="E3" t="s">
        <v>32</v>
      </c>
      <c r="F3" t="s">
        <v>35</v>
      </c>
      <c r="G3" t="s">
        <v>36</v>
      </c>
    </row>
    <row r="4" spans="1:7" ht="12.75">
      <c r="A4" s="2">
        <v>1983</v>
      </c>
      <c r="B4">
        <v>-1.4218009478673022</v>
      </c>
      <c r="C4">
        <v>6.312292364818894</v>
      </c>
      <c r="D4">
        <v>4.2654028436019065</v>
      </c>
      <c r="E4">
        <v>5.5054579804905135</v>
      </c>
      <c r="F4">
        <f>AVERAGE(B4:C4)</f>
        <v>2.445245708475796</v>
      </c>
      <c r="G4">
        <f>AVERAGE(D4:E4)</f>
        <v>4.88543041204621</v>
      </c>
    </row>
    <row r="5" spans="1:7" ht="12.75">
      <c r="A5" s="2">
        <v>1984</v>
      </c>
      <c r="B5">
        <v>1.82648401826484</v>
      </c>
      <c r="C5">
        <v>8.832951923256882</v>
      </c>
      <c r="D5">
        <v>4.347826086956519</v>
      </c>
      <c r="E5">
        <v>5.489478500440614</v>
      </c>
      <c r="F5">
        <f aca="true" t="shared" si="0" ref="F5:F28">AVERAGE(B5:C5)</f>
        <v>5.329717970760861</v>
      </c>
      <c r="G5">
        <f aca="true" t="shared" si="1" ref="G5:G28">AVERAGE(D5:E5)</f>
        <v>4.918652293698567</v>
      </c>
    </row>
    <row r="6" spans="1:7" ht="12.75">
      <c r="A6" s="2">
        <v>1985</v>
      </c>
      <c r="B6">
        <v>2.7003098824637695</v>
      </c>
      <c r="C6">
        <v>5.1792828637954536</v>
      </c>
      <c r="D6">
        <v>3.364320506703833</v>
      </c>
      <c r="E6">
        <v>4.157452471140921</v>
      </c>
      <c r="F6">
        <f t="shared" si="0"/>
        <v>3.9397963731296115</v>
      </c>
      <c r="G6">
        <f t="shared" si="1"/>
        <v>3.760886488922377</v>
      </c>
    </row>
    <row r="7" spans="1:7" ht="12.75">
      <c r="A7" s="2">
        <v>1986</v>
      </c>
      <c r="B7">
        <v>2.1238937842107397</v>
      </c>
      <c r="C7">
        <v>5.840707932953282</v>
      </c>
      <c r="D7">
        <v>2.8318583965301514</v>
      </c>
      <c r="E7">
        <v>3.8938052886355212</v>
      </c>
      <c r="F7">
        <f t="shared" si="0"/>
        <v>3.9823008585820108</v>
      </c>
      <c r="G7">
        <f t="shared" si="1"/>
        <v>3.3628318425828363</v>
      </c>
    </row>
    <row r="8" spans="1:7" ht="12.75">
      <c r="A8" s="2">
        <v>1987</v>
      </c>
      <c r="B8">
        <v>0.6944444548643292</v>
      </c>
      <c r="C8">
        <v>7.5455334356302695</v>
      </c>
      <c r="D8">
        <v>2.8620988840292183</v>
      </c>
      <c r="E8">
        <v>4.076322679642197</v>
      </c>
      <c r="F8">
        <f t="shared" si="0"/>
        <v>4.119988945247299</v>
      </c>
      <c r="G8">
        <f t="shared" si="1"/>
        <v>3.4692107818357076</v>
      </c>
    </row>
    <row r="9" spans="1:7" ht="12.75">
      <c r="A9" s="2">
        <v>1988</v>
      </c>
      <c r="B9">
        <v>2.358887963102041</v>
      </c>
      <c r="C9">
        <v>7.834877854132194</v>
      </c>
      <c r="D9">
        <v>2.695871936310401</v>
      </c>
      <c r="E9">
        <v>4.043807929572862</v>
      </c>
      <c r="F9">
        <f t="shared" si="0"/>
        <v>5.0968829086171175</v>
      </c>
      <c r="G9">
        <f t="shared" si="1"/>
        <v>3.3698399329416318</v>
      </c>
    </row>
    <row r="10" spans="1:7" ht="12.75">
      <c r="A10" s="2">
        <v>1989</v>
      </c>
      <c r="B10">
        <v>3.699999999254942</v>
      </c>
      <c r="C10">
        <v>6.599999997764826</v>
      </c>
      <c r="D10">
        <v>4.5</v>
      </c>
      <c r="E10">
        <v>6</v>
      </c>
      <c r="F10">
        <f t="shared" si="0"/>
        <v>5.149999998509884</v>
      </c>
      <c r="G10">
        <f t="shared" si="1"/>
        <v>5.25</v>
      </c>
    </row>
    <row r="11" spans="1:7" ht="12.75">
      <c r="A11" s="2">
        <v>1990</v>
      </c>
      <c r="B11">
        <v>4</v>
      </c>
      <c r="C11">
        <v>4.799999997019768</v>
      </c>
      <c r="D11">
        <v>4.299999997019768</v>
      </c>
      <c r="E11">
        <v>4.799999997019768</v>
      </c>
      <c r="F11">
        <f t="shared" si="0"/>
        <v>4.399999998509884</v>
      </c>
      <c r="G11">
        <f t="shared" si="1"/>
        <v>4.549999997019768</v>
      </c>
    </row>
    <row r="12" spans="1:7" ht="12.75">
      <c r="A12" s="2">
        <v>1991</v>
      </c>
      <c r="B12">
        <v>2.399999998509884</v>
      </c>
      <c r="C12">
        <v>5.399999998509884</v>
      </c>
      <c r="D12">
        <v>3.599999997764826</v>
      </c>
      <c r="E12">
        <v>4.899999998509884</v>
      </c>
      <c r="F12">
        <f t="shared" si="0"/>
        <v>3.899999998509884</v>
      </c>
      <c r="G12">
        <f t="shared" si="1"/>
        <v>4.249999998137355</v>
      </c>
    </row>
    <row r="13" spans="1:7" ht="12.75">
      <c r="A13" s="3">
        <v>1992</v>
      </c>
      <c r="B13">
        <v>2.5</v>
      </c>
      <c r="C13">
        <v>3.899999998509884</v>
      </c>
      <c r="D13">
        <v>2.7999999970197678</v>
      </c>
      <c r="E13">
        <v>3.5</v>
      </c>
      <c r="F13">
        <f t="shared" si="0"/>
        <v>3.199999999254942</v>
      </c>
      <c r="G13">
        <f t="shared" si="1"/>
        <v>3.149999998509884</v>
      </c>
    </row>
    <row r="14" spans="1:7" ht="12.75">
      <c r="A14" s="2">
        <v>1993</v>
      </c>
      <c r="B14">
        <v>2.5</v>
      </c>
      <c r="C14">
        <v>4.199999999254942</v>
      </c>
      <c r="D14">
        <v>2.7999999970197678</v>
      </c>
      <c r="E14">
        <v>3.399999998509884</v>
      </c>
      <c r="F14">
        <f t="shared" si="0"/>
        <v>3.349999999627471</v>
      </c>
      <c r="G14">
        <f t="shared" si="1"/>
        <v>3.099999997764826</v>
      </c>
    </row>
    <row r="15" spans="1:7" ht="12.75">
      <c r="A15" s="2">
        <v>1994</v>
      </c>
      <c r="B15">
        <v>2.199999999254942</v>
      </c>
      <c r="C15">
        <v>3.5</v>
      </c>
      <c r="D15">
        <v>2.599999997764826</v>
      </c>
      <c r="E15">
        <v>3.2999999970197678</v>
      </c>
      <c r="F15">
        <f t="shared" si="0"/>
        <v>2.849999999627471</v>
      </c>
      <c r="G15">
        <f t="shared" si="1"/>
        <v>2.949999997392297</v>
      </c>
    </row>
    <row r="16" spans="1:7" ht="12.75">
      <c r="A16" s="2">
        <v>1995</v>
      </c>
      <c r="B16">
        <v>2.699999999254942</v>
      </c>
      <c r="C16">
        <v>4.5</v>
      </c>
      <c r="D16">
        <v>3</v>
      </c>
      <c r="E16">
        <v>3.399999998509884</v>
      </c>
      <c r="F16">
        <f t="shared" si="0"/>
        <v>3.599999999627471</v>
      </c>
      <c r="G16">
        <f t="shared" si="1"/>
        <v>3.199999999254942</v>
      </c>
    </row>
    <row r="17" spans="1:7" ht="12.75">
      <c r="A17" s="2">
        <v>1996</v>
      </c>
      <c r="B17">
        <v>2</v>
      </c>
      <c r="C17">
        <v>3.399999998509884</v>
      </c>
      <c r="D17">
        <v>2.399999998509884</v>
      </c>
      <c r="E17">
        <v>3</v>
      </c>
      <c r="F17">
        <f t="shared" si="0"/>
        <v>2.699999999254942</v>
      </c>
      <c r="G17">
        <f t="shared" si="1"/>
        <v>2.699999999254942</v>
      </c>
    </row>
    <row r="18" spans="1:7" ht="12.75">
      <c r="A18" s="2">
        <v>1997</v>
      </c>
      <c r="B18">
        <v>2.199999999254942</v>
      </c>
      <c r="C18">
        <v>3.599999997764826</v>
      </c>
      <c r="D18">
        <v>2.7999999970197678</v>
      </c>
      <c r="E18">
        <v>3.399999998509884</v>
      </c>
      <c r="F18">
        <f t="shared" si="0"/>
        <v>2.899999998509884</v>
      </c>
      <c r="G18">
        <f t="shared" si="1"/>
        <v>3.099999997764826</v>
      </c>
    </row>
    <row r="19" spans="1:7" ht="12.75">
      <c r="A19" s="2">
        <v>1998</v>
      </c>
      <c r="B19">
        <v>1.2999999970197678</v>
      </c>
      <c r="C19">
        <v>2.899999998509884</v>
      </c>
      <c r="D19">
        <v>1.8999999985098839</v>
      </c>
      <c r="E19">
        <v>2.2999999970197678</v>
      </c>
      <c r="F19">
        <f t="shared" si="0"/>
        <v>2.099999997764826</v>
      </c>
      <c r="G19">
        <f t="shared" si="1"/>
        <v>2.099999997764826</v>
      </c>
    </row>
    <row r="20" spans="1:7" ht="12.75">
      <c r="A20" s="2">
        <v>1999</v>
      </c>
      <c r="B20">
        <v>1.3999999999999773</v>
      </c>
      <c r="C20">
        <v>2.599999999999909</v>
      </c>
      <c r="D20">
        <v>1.7999999999999545</v>
      </c>
      <c r="E20">
        <v>2.199999999999932</v>
      </c>
      <c r="F20">
        <f t="shared" si="0"/>
        <v>1.9999999999999432</v>
      </c>
      <c r="G20">
        <f t="shared" si="1"/>
        <v>1.9999999999999432</v>
      </c>
    </row>
    <row r="21" spans="1:7" ht="12.75">
      <c r="A21" s="2">
        <v>2000</v>
      </c>
      <c r="B21">
        <v>1.1749571183535368</v>
      </c>
      <c r="C21">
        <v>2.6300743281860495</v>
      </c>
      <c r="D21">
        <v>1.4865637507159635</v>
      </c>
      <c r="E21">
        <v>2.153611587572346</v>
      </c>
      <c r="F21">
        <f t="shared" si="0"/>
        <v>1.9025157232697931</v>
      </c>
      <c r="G21">
        <f t="shared" si="1"/>
        <v>1.8200876691441548</v>
      </c>
    </row>
    <row r="22" spans="1:7" ht="12.75">
      <c r="A22" s="2">
        <v>2001</v>
      </c>
      <c r="B22">
        <v>1.3268998793730447</v>
      </c>
      <c r="C22">
        <v>3.9992576783904887</v>
      </c>
      <c r="D22">
        <v>1.7500231975524638</v>
      </c>
      <c r="E22">
        <v>2.4496613157680924</v>
      </c>
      <c r="F22">
        <f t="shared" si="0"/>
        <v>2.6630787788817667</v>
      </c>
      <c r="G22">
        <f t="shared" si="1"/>
        <v>2.099842256660278</v>
      </c>
    </row>
    <row r="23" spans="1:7" ht="12.75">
      <c r="A23" s="2">
        <v>2002</v>
      </c>
      <c r="B23">
        <v>0.34718425369166805</v>
      </c>
      <c r="C23">
        <v>3.6996537269923246</v>
      </c>
      <c r="D23">
        <v>1.0570439219973249</v>
      </c>
      <c r="E23">
        <v>2.241662110442122</v>
      </c>
      <c r="F23">
        <f t="shared" si="0"/>
        <v>2.0234189903419963</v>
      </c>
      <c r="G23">
        <f t="shared" si="1"/>
        <v>1.6493530162197234</v>
      </c>
    </row>
    <row r="24" spans="1:7" ht="12.75">
      <c r="A24" s="2">
        <v>2003</v>
      </c>
      <c r="B24">
        <v>0.053937432579398426</v>
      </c>
      <c r="C24">
        <v>3.0744336569598074</v>
      </c>
      <c r="D24">
        <v>1.4023732470346495</v>
      </c>
      <c r="E24">
        <v>2.0496224379709327</v>
      </c>
      <c r="F24">
        <f t="shared" si="0"/>
        <v>1.564185544769603</v>
      </c>
      <c r="G24">
        <f t="shared" si="1"/>
        <v>1.725997842502791</v>
      </c>
    </row>
    <row r="25" spans="1:7" ht="12.75">
      <c r="A25" s="2">
        <v>2004</v>
      </c>
      <c r="B25">
        <v>0.8006782215508768</v>
      </c>
      <c r="C25">
        <v>3.872493147069167</v>
      </c>
      <c r="D25">
        <v>0.9985022466278748</v>
      </c>
      <c r="E25">
        <v>1.8745466705582858</v>
      </c>
      <c r="F25">
        <f t="shared" si="0"/>
        <v>2.336585684310022</v>
      </c>
      <c r="G25">
        <f t="shared" si="1"/>
        <v>1.4365244585930803</v>
      </c>
    </row>
    <row r="26" spans="1:7" ht="12.75">
      <c r="A26" s="2">
        <v>2005</v>
      </c>
      <c r="B26">
        <v>1.3841782014869297</v>
      </c>
      <c r="C26">
        <v>3.43476676384884</v>
      </c>
      <c r="D26">
        <v>1.659180493172041</v>
      </c>
      <c r="E26">
        <v>2.3925199376667594</v>
      </c>
      <c r="F26">
        <f t="shared" si="0"/>
        <v>2.409472482667885</v>
      </c>
      <c r="G26">
        <f t="shared" si="1"/>
        <v>2.0258502154194002</v>
      </c>
    </row>
    <row r="27" spans="1:7" ht="12.75">
      <c r="A27" s="2">
        <v>2006</v>
      </c>
      <c r="B27">
        <v>1.2697293007658539</v>
      </c>
      <c r="C27">
        <v>4.073714839960174</v>
      </c>
      <c r="D27">
        <v>1.9927695970357595</v>
      </c>
      <c r="E27">
        <v>2.7246274578961227</v>
      </c>
      <c r="F27">
        <f t="shared" si="0"/>
        <v>2.671722070363014</v>
      </c>
      <c r="G27">
        <f t="shared" si="1"/>
        <v>2.358698527465941</v>
      </c>
    </row>
    <row r="28" spans="1:7" ht="12.75">
      <c r="A28" s="2">
        <v>2007</v>
      </c>
      <c r="B28">
        <v>1.3050126614764457</v>
      </c>
      <c r="C28">
        <v>3.6016767901438485</v>
      </c>
      <c r="D28">
        <v>1.9735714115522773</v>
      </c>
      <c r="E28">
        <v>2.5151852168694644</v>
      </c>
      <c r="F28">
        <f t="shared" si="0"/>
        <v>2.453344725810147</v>
      </c>
      <c r="G28">
        <f t="shared" si="1"/>
        <v>2.244378314210871</v>
      </c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  <ignoredErrors>
    <ignoredError sqref="F4:G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3" sqref="C3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s="2">
        <v>1983</v>
      </c>
      <c r="B3">
        <f>Figure5!G4</f>
        <v>4.5</v>
      </c>
      <c r="C3">
        <f>Figure6!G4</f>
        <v>4.88543041204621</v>
      </c>
    </row>
    <row r="4" spans="1:3" ht="12.75">
      <c r="A4" s="2">
        <v>1984</v>
      </c>
      <c r="B4">
        <f>Figure5!G5</f>
        <v>4.75</v>
      </c>
      <c r="C4">
        <f>Figure6!G5</f>
        <v>4.918652293698567</v>
      </c>
    </row>
    <row r="5" spans="1:3" ht="12.75">
      <c r="A5" s="2">
        <v>1985</v>
      </c>
      <c r="B5">
        <f>Figure5!G6</f>
        <v>3.75</v>
      </c>
      <c r="C5">
        <f>Figure6!G6</f>
        <v>3.760886488922377</v>
      </c>
    </row>
    <row r="6" spans="1:3" ht="12.75">
      <c r="A6" s="2">
        <v>1986</v>
      </c>
      <c r="B6">
        <f>Figure5!G7</f>
        <v>3.5</v>
      </c>
      <c r="C6">
        <f>Figure6!G7</f>
        <v>3.3628318425828363</v>
      </c>
    </row>
    <row r="7" spans="1:3" ht="12.75">
      <c r="A7" s="2">
        <v>1987</v>
      </c>
      <c r="B7">
        <f>Figure5!G8</f>
        <v>3.25</v>
      </c>
      <c r="C7">
        <f>Figure6!G8</f>
        <v>3.4692107818357076</v>
      </c>
    </row>
    <row r="8" spans="1:3" ht="12.75">
      <c r="A8" s="2">
        <v>1988</v>
      </c>
      <c r="B8">
        <f>Figure5!G9</f>
        <v>3.5</v>
      </c>
      <c r="C8">
        <f>Figure6!G9</f>
        <v>3.3698399329416318</v>
      </c>
    </row>
    <row r="9" spans="1:3" ht="12.75">
      <c r="A9" s="2">
        <v>1989</v>
      </c>
      <c r="B9">
        <f>Figure5!G10</f>
        <v>4.75</v>
      </c>
      <c r="C9">
        <f>Figure6!G10</f>
        <v>5.25</v>
      </c>
    </row>
    <row r="10" spans="1:3" ht="12.75">
      <c r="A10" s="2">
        <v>1990</v>
      </c>
      <c r="B10">
        <f>Figure5!G11</f>
        <v>4.25</v>
      </c>
      <c r="C10">
        <f>Figure6!G11</f>
        <v>4.549999997019768</v>
      </c>
    </row>
    <row r="11" spans="1:3" ht="12.75">
      <c r="A11" s="2">
        <v>1991</v>
      </c>
      <c r="B11">
        <f>Figure5!G12</f>
        <v>3.625</v>
      </c>
      <c r="C11">
        <f>Figure6!G12</f>
        <v>4.249999998137355</v>
      </c>
    </row>
    <row r="12" spans="1:3" ht="12.75">
      <c r="A12" s="3">
        <v>1992</v>
      </c>
      <c r="B12">
        <f>Figure5!G13</f>
        <v>3.25</v>
      </c>
      <c r="C12">
        <f>Figure6!G13</f>
        <v>3.149999998509884</v>
      </c>
    </row>
    <row r="13" spans="1:3" ht="12.75">
      <c r="A13" s="2">
        <v>1993</v>
      </c>
      <c r="B13">
        <f>Figure5!G14</f>
        <v>2.625</v>
      </c>
      <c r="C13">
        <f>Figure6!G14</f>
        <v>3.099999997764826</v>
      </c>
    </row>
    <row r="14" spans="1:3" ht="12.75">
      <c r="A14" s="2">
        <v>1994</v>
      </c>
      <c r="B14">
        <f>Figure5!G15</f>
        <v>3</v>
      </c>
      <c r="C14">
        <f>Figure6!G15</f>
        <v>2.949999997392297</v>
      </c>
    </row>
    <row r="15" spans="1:3" ht="12.75">
      <c r="A15" s="2">
        <v>1995</v>
      </c>
      <c r="B15">
        <f>Figure5!G16</f>
        <v>3.25</v>
      </c>
      <c r="C15">
        <f>Figure6!G16</f>
        <v>3.199999999254942</v>
      </c>
    </row>
    <row r="16" spans="1:3" ht="12.75">
      <c r="A16" s="2">
        <v>1996</v>
      </c>
      <c r="B16">
        <f>Figure5!G17</f>
        <v>2.875</v>
      </c>
      <c r="C16">
        <f>Figure6!G17</f>
        <v>2.699999999254942</v>
      </c>
    </row>
    <row r="17" spans="1:3" ht="12.75">
      <c r="A17" s="2">
        <v>1997</v>
      </c>
      <c r="B17">
        <f>Figure5!G18</f>
        <v>2.875</v>
      </c>
      <c r="C17">
        <f>Figure6!G18</f>
        <v>3.099999997764826</v>
      </c>
    </row>
    <row r="18" spans="1:3" ht="12.75">
      <c r="A18" s="2">
        <v>1998</v>
      </c>
      <c r="B18">
        <f>Figure5!G19</f>
        <v>2</v>
      </c>
      <c r="C18">
        <f>Figure6!G19</f>
        <v>2.099999997764826</v>
      </c>
    </row>
    <row r="19" spans="1:3" ht="12.75">
      <c r="A19" s="2">
        <v>1999</v>
      </c>
      <c r="B19">
        <f>Figure5!G20</f>
        <v>2.25</v>
      </c>
      <c r="C19">
        <f>Figure6!G20</f>
        <v>1.9999999999999432</v>
      </c>
    </row>
    <row r="20" spans="1:3" ht="12.75">
      <c r="A20" s="2">
        <v>2000</v>
      </c>
      <c r="B20">
        <f>Figure5!G21</f>
        <v>1.875</v>
      </c>
      <c r="C20">
        <f>Figure6!G21</f>
        <v>1.8200876691441548</v>
      </c>
    </row>
    <row r="21" spans="1:3" ht="12.75">
      <c r="A21" s="2">
        <v>2001</v>
      </c>
      <c r="B21">
        <f>Figure5!G22</f>
        <v>2</v>
      </c>
      <c r="C21">
        <f>Figure6!G22</f>
        <v>2.099842256660278</v>
      </c>
    </row>
    <row r="22" spans="1:3" ht="12.75">
      <c r="A22" s="2">
        <v>2002</v>
      </c>
      <c r="B22">
        <f>Figure5!G23</f>
        <v>1.5</v>
      </c>
      <c r="C22">
        <f>Figure6!G23</f>
        <v>1.6493530162197234</v>
      </c>
    </row>
    <row r="23" spans="1:3" ht="12.75">
      <c r="A23" s="2">
        <v>2003</v>
      </c>
      <c r="B23">
        <f>Figure5!G24</f>
        <v>1.375</v>
      </c>
      <c r="C23">
        <f>Figure6!G24</f>
        <v>1.725997842502791</v>
      </c>
    </row>
    <row r="24" spans="1:3" ht="12.75">
      <c r="A24" s="2">
        <v>2004</v>
      </c>
      <c r="B24">
        <f>Figure5!G25</f>
        <v>1.125</v>
      </c>
      <c r="C24">
        <f>Figure6!G25</f>
        <v>1.4365244585930803</v>
      </c>
    </row>
    <row r="25" spans="1:3" ht="12.75">
      <c r="A25" s="2">
        <v>2005</v>
      </c>
      <c r="B25">
        <f>Figure5!G26</f>
        <v>1.625</v>
      </c>
      <c r="C25">
        <f>Figure6!G26</f>
        <v>2.0258502154194002</v>
      </c>
    </row>
    <row r="26" spans="1:3" ht="12.75">
      <c r="A26" s="2">
        <v>2006</v>
      </c>
      <c r="B26">
        <f>Figure5!G27</f>
        <v>2</v>
      </c>
      <c r="C26">
        <f>Figure6!G27</f>
        <v>2.358698527465941</v>
      </c>
    </row>
    <row r="27" spans="1:3" ht="12.75">
      <c r="A27" s="2">
        <v>2007</v>
      </c>
      <c r="B27">
        <f>Figure5!G28</f>
        <v>2.125</v>
      </c>
      <c r="C27">
        <f>Figure6!G28</f>
        <v>2.244378314210871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15" sqref="I15"/>
    </sheetView>
  </sheetViews>
  <sheetFormatPr defaultColWidth="9.140625" defaultRowHeight="12.75"/>
  <cols>
    <col min="3" max="3" width="9.8515625" style="0" bestFit="1" customWidth="1"/>
    <col min="4" max="4" width="11.28125" style="0" bestFit="1" customWidth="1"/>
  </cols>
  <sheetData>
    <row r="1" ht="12.75">
      <c r="A1" t="s">
        <v>43</v>
      </c>
    </row>
    <row r="2" spans="1:4" ht="12.75">
      <c r="A2" t="s">
        <v>1</v>
      </c>
      <c r="B2" t="s">
        <v>3</v>
      </c>
      <c r="C2" t="s">
        <v>4</v>
      </c>
      <c r="D2" t="s">
        <v>5</v>
      </c>
    </row>
    <row r="3" spans="1:4" ht="12.75">
      <c r="A3" s="2">
        <v>1983</v>
      </c>
      <c r="B3">
        <f>Figure6!G4</f>
        <v>4.88543041204621</v>
      </c>
      <c r="C3">
        <f>'Table2 '!D3</f>
        <v>4.729583343965122</v>
      </c>
      <c r="D3">
        <f>'Table2 '!E3</f>
        <v>4.888467020647225</v>
      </c>
    </row>
    <row r="4" spans="1:4" ht="12.75">
      <c r="A4" s="2">
        <v>1984</v>
      </c>
      <c r="B4">
        <f>Figure6!G5</f>
        <v>4.918652293698567</v>
      </c>
      <c r="C4">
        <f>'Table2 '!D4</f>
        <v>4.888376755123053</v>
      </c>
      <c r="D4">
        <f>'Table2 '!E4</f>
        <v>4.709647925231986</v>
      </c>
    </row>
    <row r="5" spans="1:4" ht="12.75">
      <c r="A5" s="2">
        <v>1985</v>
      </c>
      <c r="B5">
        <f>Figure6!G6</f>
        <v>3.760886488922377</v>
      </c>
      <c r="C5">
        <f>'Table2 '!D5</f>
        <v>3.824510472775154</v>
      </c>
      <c r="D5">
        <f>'Table2 '!E5</f>
        <v>3.8699690408597998</v>
      </c>
    </row>
    <row r="6" spans="1:4" ht="12.75">
      <c r="A6" s="2">
        <v>1986</v>
      </c>
      <c r="B6">
        <f>Figure6!G7</f>
        <v>3.3628318425828363</v>
      </c>
      <c r="C6">
        <f>'Table2 '!D6</f>
        <v>3.458407064454746</v>
      </c>
      <c r="D6">
        <f>'Table2 '!E6</f>
        <v>3.539823008849563</v>
      </c>
    </row>
    <row r="7" spans="1:4" ht="12.75">
      <c r="A7" s="2">
        <v>1987</v>
      </c>
      <c r="B7">
        <f>Figure6!G8</f>
        <v>3.4692107818357076</v>
      </c>
      <c r="C7">
        <f>'Table2 '!D7</f>
        <v>3.5661484822065863</v>
      </c>
      <c r="D7">
        <f>'Table2 '!E7</f>
        <v>3.475241546073371</v>
      </c>
    </row>
    <row r="8" spans="1:4" ht="12.75">
      <c r="A8" s="2">
        <v>1988</v>
      </c>
      <c r="B8">
        <f>Figure6!G9</f>
        <v>3.3698399329416318</v>
      </c>
      <c r="C8">
        <f>'Table2 '!D8</f>
        <v>3.734197971061643</v>
      </c>
      <c r="D8">
        <f>'Table2 '!E8</f>
        <v>3.664700922052566</v>
      </c>
    </row>
    <row r="9" spans="1:4" ht="12.75">
      <c r="A9" s="2">
        <v>1989</v>
      </c>
      <c r="B9">
        <f>Figure6!G10</f>
        <v>5.25</v>
      </c>
      <c r="C9">
        <v>4.949999998944501</v>
      </c>
      <c r="D9">
        <v>4.849999997764826</v>
      </c>
    </row>
    <row r="10" spans="1:4" ht="12.75">
      <c r="A10" s="2">
        <v>1990</v>
      </c>
      <c r="B10">
        <f>Figure6!G11</f>
        <v>4.549999997019768</v>
      </c>
      <c r="C10">
        <v>4.644444442043702</v>
      </c>
      <c r="D10">
        <v>4.799999997019768</v>
      </c>
    </row>
    <row r="11" spans="1:4" ht="12.75">
      <c r="A11" s="2">
        <v>1991</v>
      </c>
      <c r="B11">
        <f>Figure6!G12</f>
        <v>4.249999998137355</v>
      </c>
      <c r="C11">
        <v>4.279199998527766</v>
      </c>
      <c r="D11">
        <v>4.199999999254942</v>
      </c>
    </row>
    <row r="12" spans="1:4" ht="12.75">
      <c r="A12" s="3">
        <v>1992</v>
      </c>
      <c r="B12">
        <f>Figure6!G13</f>
        <v>3.149999998509884</v>
      </c>
      <c r="C12">
        <v>3.144444443009518</v>
      </c>
      <c r="D12">
        <v>3.099999997764826</v>
      </c>
    </row>
    <row r="13" spans="1:4" ht="12.75">
      <c r="A13" s="2">
        <v>1993</v>
      </c>
      <c r="B13">
        <f>Figure6!G14</f>
        <v>3.099999997764826</v>
      </c>
      <c r="C13">
        <v>3.102272725748745</v>
      </c>
      <c r="D13">
        <v>3.049999998882413</v>
      </c>
    </row>
    <row r="14" spans="1:4" ht="12.75">
      <c r="A14" s="2">
        <v>1994</v>
      </c>
      <c r="B14">
        <f>Figure6!G15</f>
        <v>2.949999997392297</v>
      </c>
      <c r="C14">
        <v>2.9649999985471367</v>
      </c>
      <c r="D14">
        <v>2.974999999627471</v>
      </c>
    </row>
    <row r="15" spans="1:4" ht="12.75">
      <c r="A15" s="2">
        <v>1995</v>
      </c>
      <c r="B15">
        <f>Figure6!G16</f>
        <v>3.199999999254942</v>
      </c>
      <c r="C15">
        <v>3.1614999985322356</v>
      </c>
      <c r="D15">
        <v>3.149999998509884</v>
      </c>
    </row>
    <row r="16" spans="1:4" ht="12.75">
      <c r="A16" s="2">
        <v>1996</v>
      </c>
      <c r="B16">
        <f>Figure6!G17</f>
        <v>2.699999999254942</v>
      </c>
      <c r="C16">
        <v>2.6687499984788396</v>
      </c>
      <c r="D16">
        <v>2.649999998509884</v>
      </c>
    </row>
    <row r="17" spans="1:4" ht="12.75">
      <c r="A17" s="2">
        <v>1997</v>
      </c>
      <c r="B17">
        <f>Figure6!G18</f>
        <v>3.099999997764826</v>
      </c>
      <c r="C17">
        <v>3.0239999982714654</v>
      </c>
      <c r="D17">
        <v>3</v>
      </c>
    </row>
    <row r="18" spans="1:4" ht="12.75">
      <c r="A18" s="2">
        <v>1998</v>
      </c>
      <c r="B18">
        <f>Figure6!G19</f>
        <v>2.099999997764826</v>
      </c>
      <c r="C18">
        <v>2.093857141655116</v>
      </c>
      <c r="D18">
        <v>2.099999997764826</v>
      </c>
    </row>
    <row r="19" spans="1:4" ht="12.75">
      <c r="A19" s="2">
        <v>1999</v>
      </c>
      <c r="B19">
        <f>Figure6!G20</f>
        <v>1.9999999999999432</v>
      </c>
      <c r="C19">
        <v>2.034782608695606</v>
      </c>
      <c r="D19">
        <v>2</v>
      </c>
    </row>
    <row r="20" spans="1:4" ht="12.75">
      <c r="A20" s="2">
        <v>2000</v>
      </c>
      <c r="B20">
        <f>Figure6!G21</f>
        <v>1.8200876691441548</v>
      </c>
      <c r="C20">
        <f>'Table2 '!D20</f>
        <v>1.8540675322873361</v>
      </c>
      <c r="D20">
        <f>'Table2 '!E20</f>
        <v>1.9125214408229785</v>
      </c>
    </row>
    <row r="21" spans="1:4" ht="12.75">
      <c r="A21" s="2">
        <v>2001</v>
      </c>
      <c r="B21">
        <f>Figure6!G22</f>
        <v>2.099842256660278</v>
      </c>
      <c r="C21">
        <f>'Table2 '!D21</f>
        <v>2.1909441035361836</v>
      </c>
      <c r="D21">
        <f>'Table2 '!E21</f>
        <v>2.14315668821915</v>
      </c>
    </row>
    <row r="22" spans="1:4" ht="12.75">
      <c r="A22" s="2">
        <v>2002</v>
      </c>
      <c r="B22">
        <f>Figure6!G23</f>
        <v>1.6493530162197234</v>
      </c>
      <c r="C22">
        <f>'Table2 '!D22</f>
        <v>1.7014196555900376</v>
      </c>
      <c r="D22">
        <f>'Table2 '!E22</f>
        <v>1.6578532601891238</v>
      </c>
    </row>
    <row r="23" spans="1:4" ht="12.75">
      <c r="A23" s="2">
        <v>2003</v>
      </c>
      <c r="B23">
        <f>Figure6!G24</f>
        <v>1.725997842502791</v>
      </c>
      <c r="C23">
        <f>'Table2 '!D23</f>
        <v>1.746139576589585</v>
      </c>
      <c r="D23">
        <f>'Table2 '!E23</f>
        <v>1.7997123336933152</v>
      </c>
    </row>
    <row r="24" spans="1:4" ht="12.75">
      <c r="A24" s="2">
        <v>2004</v>
      </c>
      <c r="B24">
        <f>Figure6!G25</f>
        <v>1.4365244585930803</v>
      </c>
      <c r="C24">
        <f>'Table2 '!D24</f>
        <v>1.553754571496129</v>
      </c>
      <c r="D24">
        <f>'Table2 '!E24</f>
        <v>1.4873915541761984</v>
      </c>
    </row>
    <row r="25" spans="1:4" ht="12.75">
      <c r="A25" s="2">
        <v>2005</v>
      </c>
      <c r="B25">
        <f>Figure6!G26</f>
        <v>2.0258502154194002</v>
      </c>
      <c r="C25">
        <f>'Table2 '!D25</f>
        <v>2.064349518406055</v>
      </c>
      <c r="D25">
        <f>'Table2 '!E25</f>
        <v>1.949766248052498</v>
      </c>
    </row>
    <row r="26" spans="1:4" ht="12.75">
      <c r="A26" s="2">
        <v>2006</v>
      </c>
      <c r="B26">
        <f>Figure6!G27</f>
        <v>2.358698527465941</v>
      </c>
      <c r="C26">
        <f>'Table2 '!D26</f>
        <v>2.302624242300938</v>
      </c>
      <c r="D26">
        <f>'Table2 '!E26</f>
        <v>2.2065955383110403</v>
      </c>
    </row>
    <row r="27" spans="1:4" ht="12.75">
      <c r="A27" s="2">
        <v>2007</v>
      </c>
      <c r="B27">
        <f>Figure6!G28</f>
        <v>2.244378314210871</v>
      </c>
      <c r="C27">
        <f>'Table2 '!D27</f>
        <v>2.21911578971156</v>
      </c>
      <c r="D27">
        <f>'Table2 '!E27</f>
        <v>2.1881304645385735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I24" sqref="I24"/>
    </sheetView>
  </sheetViews>
  <sheetFormatPr defaultColWidth="9.140625" defaultRowHeight="12.75"/>
  <cols>
    <col min="1" max="4" width="11.8515625" style="0" customWidth="1"/>
    <col min="5" max="5" width="11.28125" style="0" customWidth="1"/>
  </cols>
  <sheetData>
    <row r="1" ht="12.75">
      <c r="A1" s="61" t="s">
        <v>89</v>
      </c>
    </row>
    <row r="2" spans="1:5" ht="25.5">
      <c r="A2" s="87" t="s">
        <v>91</v>
      </c>
      <c r="B2" s="87"/>
      <c r="C2" s="28" t="s">
        <v>110</v>
      </c>
      <c r="D2" s="28"/>
      <c r="E2" s="28" t="s">
        <v>92</v>
      </c>
    </row>
    <row r="3" spans="1:2" ht="12.75">
      <c r="A3" t="s">
        <v>97</v>
      </c>
      <c r="B3" t="s">
        <v>32</v>
      </c>
    </row>
    <row r="4" spans="1:5" ht="12.75">
      <c r="A4">
        <f>TableB1!A4</f>
        <v>2.2</v>
      </c>
      <c r="B4">
        <f>TableB1!B4</f>
        <v>2.3</v>
      </c>
      <c r="C4" t="s">
        <v>111</v>
      </c>
      <c r="E4">
        <f>TableB1!C4</f>
        <v>3</v>
      </c>
    </row>
    <row r="5" spans="1:5" ht="12.75">
      <c r="A5">
        <f>TableB1!A5</f>
        <v>2.4</v>
      </c>
      <c r="B5">
        <f>TableB1!B5</f>
        <v>2.5</v>
      </c>
      <c r="C5" t="s">
        <v>112</v>
      </c>
      <c r="D5" s="76">
        <f>TableB1!E7</f>
        <v>2.426470588235294</v>
      </c>
      <c r="E5">
        <f>TableB1!C5</f>
        <v>13</v>
      </c>
    </row>
    <row r="6" spans="1:5" ht="12.75">
      <c r="A6">
        <f>TableB1!A6</f>
        <v>2.6</v>
      </c>
      <c r="B6">
        <f>TableB1!B6</f>
        <v>2.7</v>
      </c>
      <c r="C6" t="s">
        <v>113</v>
      </c>
      <c r="E6">
        <f>TableB1!C6</f>
        <v>1</v>
      </c>
    </row>
    <row r="8" ht="12.75">
      <c r="A8" s="61"/>
    </row>
    <row r="12" ht="12.75">
      <c r="D12" s="1"/>
    </row>
    <row r="16" ht="12.75">
      <c r="A16" s="61"/>
    </row>
    <row r="19" ht="12.75">
      <c r="D19" s="1"/>
    </row>
    <row r="23" ht="12.75">
      <c r="A23" s="61"/>
    </row>
    <row r="25" ht="12.75">
      <c r="D25" s="1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H28" sqref="H28"/>
    </sheetView>
  </sheetViews>
  <sheetFormatPr defaultColWidth="9.140625" defaultRowHeight="12.75"/>
  <cols>
    <col min="1" max="3" width="9.140625" style="1" customWidth="1"/>
    <col min="4" max="4" width="9.8515625" style="1" bestFit="1" customWidth="1"/>
    <col min="5" max="5" width="11.28125" style="1" bestFit="1" customWidth="1"/>
    <col min="6" max="6" width="9.140625" style="1" customWidth="1"/>
    <col min="7" max="7" width="10.7109375" style="1" bestFit="1" customWidth="1"/>
    <col min="8" max="8" width="11.8515625" style="1" bestFit="1" customWidth="1"/>
    <col min="9" max="9" width="14.28125" style="1" bestFit="1" customWidth="1"/>
    <col min="10" max="10" width="15.7109375" style="1" bestFit="1" customWidth="1"/>
    <col min="11" max="11" width="12.421875" style="1" customWidth="1"/>
    <col min="12" max="13" width="9.140625" style="1" customWidth="1"/>
    <col min="14" max="14" width="9.8515625" style="1" customWidth="1"/>
    <col min="15" max="15" width="11.140625" style="1" customWidth="1"/>
    <col min="16" max="16384" width="9.140625" style="1" customWidth="1"/>
  </cols>
  <sheetData>
    <row r="1" ht="12.75">
      <c r="A1" s="1" t="s">
        <v>0</v>
      </c>
    </row>
    <row r="2" spans="1:15" s="29" customFormat="1" ht="5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L2" s="29" t="s">
        <v>53</v>
      </c>
      <c r="M2" s="29" t="s">
        <v>54</v>
      </c>
      <c r="N2" s="29" t="s">
        <v>82</v>
      </c>
      <c r="O2" s="29" t="s">
        <v>83</v>
      </c>
    </row>
    <row r="3" spans="1:15" ht="12.75">
      <c r="A3" s="2">
        <v>1983</v>
      </c>
      <c r="B3" s="7">
        <v>4</v>
      </c>
      <c r="C3" s="7">
        <v>3.838315217391308</v>
      </c>
      <c r="D3" s="7">
        <v>3.864314270377094</v>
      </c>
      <c r="E3" s="7">
        <v>3.872282608695654</v>
      </c>
      <c r="F3" s="7">
        <v>6.0646991287904335</v>
      </c>
      <c r="G3" s="7">
        <f>F3-B3</f>
        <v>2.0646991287904335</v>
      </c>
      <c r="H3" s="7">
        <f>F3-C3</f>
        <v>2.2263839113991253</v>
      </c>
      <c r="I3" s="7">
        <f>F3-D3</f>
        <v>2.2003848584133396</v>
      </c>
      <c r="J3" s="7">
        <f>F3-E3</f>
        <v>2.1924165200947794</v>
      </c>
      <c r="L3" s="1">
        <f>G3*G3</f>
        <v>4.262982492427975</v>
      </c>
      <c r="M3" s="1">
        <f aca="true" t="shared" si="0" ref="M3:O18">H3*H3</f>
        <v>4.956785320936868</v>
      </c>
      <c r="N3" s="1">
        <f t="shared" si="0"/>
        <v>4.841693525134692</v>
      </c>
      <c r="O3" s="1">
        <f t="shared" si="0"/>
        <v>4.806690197584502</v>
      </c>
    </row>
    <row r="4" spans="1:15" ht="12.75">
      <c r="A4" s="2">
        <v>1984</v>
      </c>
      <c r="B4" s="7">
        <v>4.375</v>
      </c>
      <c r="C4" s="7">
        <v>4.517652975447161</v>
      </c>
      <c r="D4" s="7">
        <v>4.357829221289996</v>
      </c>
      <c r="E4" s="7">
        <v>4.329791159024843</v>
      </c>
      <c r="F4" s="7">
        <v>5.620906720925787</v>
      </c>
      <c r="G4" s="7">
        <f aca="true" t="shared" si="1" ref="G4:G26">F4-B4</f>
        <v>1.2459067209257872</v>
      </c>
      <c r="H4" s="7">
        <f aca="true" t="shared" si="2" ref="H4:H26">F4-C4</f>
        <v>1.103253745478626</v>
      </c>
      <c r="I4" s="7">
        <f aca="true" t="shared" si="3" ref="I4:I26">F4-D4</f>
        <v>1.2630774996357914</v>
      </c>
      <c r="J4" s="7">
        <f aca="true" t="shared" si="4" ref="J4:J26">F4-E4</f>
        <v>1.291115561900944</v>
      </c>
      <c r="L4" s="1">
        <f aca="true" t="shared" si="5" ref="L4:L26">G4*G4</f>
        <v>1.5522835572480476</v>
      </c>
      <c r="M4" s="1">
        <f t="shared" si="0"/>
        <v>1.2171688269126169</v>
      </c>
      <c r="N4" s="1">
        <f t="shared" si="0"/>
        <v>1.5953647700862026</v>
      </c>
      <c r="O4" s="1">
        <f t="shared" si="0"/>
        <v>1.6669793941827904</v>
      </c>
    </row>
    <row r="5" spans="1:15" ht="12.75">
      <c r="A5" s="2">
        <v>1985</v>
      </c>
      <c r="B5" s="7">
        <v>3.75</v>
      </c>
      <c r="C5" s="7">
        <v>3.913305237808551</v>
      </c>
      <c r="D5" s="7">
        <v>3.878329645939519</v>
      </c>
      <c r="E5" s="7">
        <v>3.7928958458759876</v>
      </c>
      <c r="F5" s="7">
        <v>2.542951416543409</v>
      </c>
      <c r="G5" s="7">
        <f t="shared" si="1"/>
        <v>-1.207048583456591</v>
      </c>
      <c r="H5" s="7">
        <f t="shared" si="2"/>
        <v>-1.3703538212651418</v>
      </c>
      <c r="I5" s="7">
        <f t="shared" si="3"/>
        <v>-1.33537822939611</v>
      </c>
      <c r="J5" s="7">
        <f t="shared" si="4"/>
        <v>-1.2499444293325785</v>
      </c>
      <c r="L5" s="1">
        <f t="shared" si="5"/>
        <v>1.4569662828245629</v>
      </c>
      <c r="M5" s="1">
        <f t="shared" si="0"/>
        <v>1.8778695954559763</v>
      </c>
      <c r="N5" s="1">
        <f t="shared" si="0"/>
        <v>1.78323501554509</v>
      </c>
      <c r="O5" s="1">
        <f t="shared" si="0"/>
        <v>1.5623610764195455</v>
      </c>
    </row>
    <row r="6" spans="1:15" ht="12.75">
      <c r="A6" s="2">
        <v>1986</v>
      </c>
      <c r="B6" s="7">
        <v>3.25</v>
      </c>
      <c r="C6" s="7">
        <v>3.1399751928533837</v>
      </c>
      <c r="D6" s="7">
        <v>3.090888624738588</v>
      </c>
      <c r="E6" s="7">
        <v>3.3855623950755476</v>
      </c>
      <c r="F6" s="7">
        <v>2.211302211302209</v>
      </c>
      <c r="G6" s="7">
        <f t="shared" si="1"/>
        <v>-1.038697788697791</v>
      </c>
      <c r="H6" s="7">
        <f t="shared" si="2"/>
        <v>-0.9286729815511747</v>
      </c>
      <c r="I6" s="7">
        <f t="shared" si="3"/>
        <v>-0.8795864134363791</v>
      </c>
      <c r="J6" s="7">
        <f t="shared" si="4"/>
        <v>-1.1742601837733386</v>
      </c>
      <c r="L6" s="1">
        <f t="shared" si="5"/>
        <v>1.078893096245681</v>
      </c>
      <c r="M6" s="1">
        <f t="shared" si="0"/>
        <v>0.8624335066631486</v>
      </c>
      <c r="N6" s="1">
        <f t="shared" si="0"/>
        <v>0.7736722587018728</v>
      </c>
      <c r="O6" s="1">
        <f t="shared" si="0"/>
        <v>1.378886979195395</v>
      </c>
    </row>
    <row r="7" spans="1:15" ht="12.75">
      <c r="A7" s="2">
        <v>1987</v>
      </c>
      <c r="B7" s="7">
        <v>2.75</v>
      </c>
      <c r="C7" s="7">
        <v>2.823952614741454</v>
      </c>
      <c r="D7" s="7">
        <v>2.7631722732964095</v>
      </c>
      <c r="E7" s="7">
        <v>2.8918927368569047</v>
      </c>
      <c r="F7" s="7">
        <v>3.8483183706284314</v>
      </c>
      <c r="G7" s="7">
        <f t="shared" si="1"/>
        <v>1.0983183706284314</v>
      </c>
      <c r="H7" s="7">
        <f t="shared" si="2"/>
        <v>1.0243657558869774</v>
      </c>
      <c r="I7" s="7">
        <f t="shared" si="3"/>
        <v>1.085146097332022</v>
      </c>
      <c r="J7" s="7">
        <f t="shared" si="4"/>
        <v>0.9564256337715267</v>
      </c>
      <c r="L7" s="1">
        <f t="shared" si="5"/>
        <v>1.2063032432598924</v>
      </c>
      <c r="M7" s="1">
        <f t="shared" si="0"/>
        <v>1.0493252018338985</v>
      </c>
      <c r="N7" s="1">
        <f t="shared" si="0"/>
        <v>1.177542052554918</v>
      </c>
      <c r="O7" s="1">
        <f t="shared" si="0"/>
        <v>0.9147499929352665</v>
      </c>
    </row>
    <row r="8" spans="1:15" ht="12.75">
      <c r="A8" s="2">
        <v>1988</v>
      </c>
      <c r="B8" s="7">
        <v>2.25</v>
      </c>
      <c r="C8" s="7">
        <v>1.574193548387104</v>
      </c>
      <c r="D8" s="7">
        <v>1.5891577359952958</v>
      </c>
      <c r="E8" s="7">
        <v>1.5225806451612867</v>
      </c>
      <c r="F8" s="7">
        <v>2.7071119041549787</v>
      </c>
      <c r="G8" s="7">
        <f t="shared" si="1"/>
        <v>0.4571119041549787</v>
      </c>
      <c r="H8" s="7">
        <f t="shared" si="2"/>
        <v>1.1329183557678748</v>
      </c>
      <c r="I8" s="7">
        <f t="shared" si="3"/>
        <v>1.117954168159683</v>
      </c>
      <c r="J8" s="7">
        <f t="shared" si="4"/>
        <v>1.184531258993692</v>
      </c>
      <c r="L8" s="1">
        <f t="shared" si="5"/>
        <v>0.20895129292019043</v>
      </c>
      <c r="M8" s="1">
        <f t="shared" si="0"/>
        <v>1.283504000835785</v>
      </c>
      <c r="N8" s="1">
        <f t="shared" si="0"/>
        <v>1.2498215221056086</v>
      </c>
      <c r="O8" s="1">
        <f t="shared" si="0"/>
        <v>1.4031143035331812</v>
      </c>
    </row>
    <row r="9" spans="1:15" ht="12.75">
      <c r="A9" s="2">
        <v>1989</v>
      </c>
      <c r="B9" s="7">
        <v>2.75</v>
      </c>
      <c r="C9" s="7">
        <v>2.2958550508811126</v>
      </c>
      <c r="D9" s="7">
        <v>2.324567985767818</v>
      </c>
      <c r="E9" s="7">
        <v>2.4075452965996558</v>
      </c>
      <c r="F9" s="7">
        <v>2.42541898068512</v>
      </c>
      <c r="G9" s="7">
        <f t="shared" si="1"/>
        <v>-0.32458101931488015</v>
      </c>
      <c r="H9" s="7">
        <f t="shared" si="2"/>
        <v>0.12956392980400722</v>
      </c>
      <c r="I9" s="7">
        <f t="shared" si="3"/>
        <v>0.10085099491730176</v>
      </c>
      <c r="J9" s="7">
        <f t="shared" si="4"/>
        <v>0.01787368408546408</v>
      </c>
      <c r="L9" s="1">
        <f t="shared" si="5"/>
        <v>0.1053528380994866</v>
      </c>
      <c r="M9" s="1">
        <f t="shared" si="0"/>
        <v>0.01678681190625771</v>
      </c>
      <c r="N9" s="1">
        <f t="shared" si="0"/>
        <v>0.010170923175809626</v>
      </c>
      <c r="O9" s="1">
        <f t="shared" si="0"/>
        <v>0.00031946858278697195</v>
      </c>
    </row>
    <row r="10" spans="1:15" ht="12.75">
      <c r="A10" s="2">
        <v>1990</v>
      </c>
      <c r="B10" s="7">
        <v>1.875</v>
      </c>
      <c r="C10" s="7">
        <v>2.135316698656431</v>
      </c>
      <c r="D10" s="7">
        <v>2.0393095906873455</v>
      </c>
      <c r="E10" s="7">
        <v>2.075335892514396</v>
      </c>
      <c r="F10" s="7">
        <v>0.3483983354301884</v>
      </c>
      <c r="G10" s="7">
        <f t="shared" si="1"/>
        <v>-1.5266016645698115</v>
      </c>
      <c r="H10" s="7">
        <f t="shared" si="2"/>
        <v>-1.7869183632262424</v>
      </c>
      <c r="I10" s="7">
        <f t="shared" si="3"/>
        <v>-1.690911255257157</v>
      </c>
      <c r="J10" s="7">
        <f t="shared" si="4"/>
        <v>-1.7269375570842076</v>
      </c>
      <c r="L10" s="1">
        <f t="shared" si="5"/>
        <v>2.3305126422673195</v>
      </c>
      <c r="M10" s="1">
        <f t="shared" si="0"/>
        <v>3.1930772368351534</v>
      </c>
      <c r="N10" s="1">
        <f t="shared" si="0"/>
        <v>2.8591808731553345</v>
      </c>
      <c r="O10" s="1">
        <f t="shared" si="0"/>
        <v>2.982313326067971</v>
      </c>
    </row>
    <row r="11" spans="1:15" ht="12.75">
      <c r="A11" s="2">
        <v>1991</v>
      </c>
      <c r="B11" s="7">
        <v>1.125</v>
      </c>
      <c r="C11" s="7">
        <v>0.6867876520546989</v>
      </c>
      <c r="D11" s="7">
        <v>0.6608166527049837</v>
      </c>
      <c r="E11" s="7">
        <v>0.7234145165179617</v>
      </c>
      <c r="F11" s="7">
        <v>0.23068525880002097</v>
      </c>
      <c r="G11" s="7">
        <f t="shared" si="1"/>
        <v>-0.894314741199979</v>
      </c>
      <c r="H11" s="7">
        <f t="shared" si="2"/>
        <v>-0.45610239325467794</v>
      </c>
      <c r="I11" s="7">
        <f t="shared" si="3"/>
        <v>-0.4301313939049627</v>
      </c>
      <c r="J11" s="7">
        <f t="shared" si="4"/>
        <v>-0.49272925771794074</v>
      </c>
      <c r="L11" s="1">
        <f t="shared" si="5"/>
        <v>0.7997988563275854</v>
      </c>
      <c r="M11" s="1">
        <f t="shared" si="0"/>
        <v>0.20802939313264487</v>
      </c>
      <c r="N11" s="1">
        <f t="shared" si="0"/>
        <v>0.18501301602262618</v>
      </c>
      <c r="O11" s="1">
        <f t="shared" si="0"/>
        <v>0.24278212141127287</v>
      </c>
    </row>
    <row r="12" spans="1:15" ht="12.75">
      <c r="A12" s="3">
        <v>1992</v>
      </c>
      <c r="B12" s="7">
        <v>2.125</v>
      </c>
      <c r="C12" s="7">
        <v>2.2129032005597793</v>
      </c>
      <c r="D12" s="7">
        <v>2.2951720392333286</v>
      </c>
      <c r="E12" s="7">
        <v>2.2953786755282035</v>
      </c>
      <c r="F12" s="7">
        <v>2.920326547483728</v>
      </c>
      <c r="G12" s="7">
        <f t="shared" si="1"/>
        <v>0.7953265474837279</v>
      </c>
      <c r="H12" s="7">
        <f t="shared" si="2"/>
        <v>0.7074233469239486</v>
      </c>
      <c r="I12" s="7">
        <f t="shared" si="3"/>
        <v>0.6251545082503993</v>
      </c>
      <c r="J12" s="7">
        <f t="shared" si="4"/>
        <v>0.6249478719555244</v>
      </c>
      <c r="L12" s="1">
        <f t="shared" si="5"/>
        <v>0.6325443171323865</v>
      </c>
      <c r="M12" s="1">
        <f t="shared" si="0"/>
        <v>0.5004477917730813</v>
      </c>
      <c r="N12" s="1">
        <f t="shared" si="0"/>
        <v>0.3908181591857986</v>
      </c>
      <c r="O12" s="1">
        <f t="shared" si="0"/>
        <v>0.3905598426617385</v>
      </c>
    </row>
    <row r="13" spans="1:15" ht="12.75">
      <c r="A13" s="2">
        <v>1993</v>
      </c>
      <c r="B13" s="7">
        <v>3.125</v>
      </c>
      <c r="C13" s="7">
        <v>3.010412194686485</v>
      </c>
      <c r="D13" s="7">
        <v>3.134031032170078</v>
      </c>
      <c r="E13" s="7">
        <v>3.1605487761389717</v>
      </c>
      <c r="F13" s="7">
        <v>2.837243257107909</v>
      </c>
      <c r="G13" s="7">
        <f t="shared" si="1"/>
        <v>-0.28775674289209086</v>
      </c>
      <c r="H13" s="7">
        <f t="shared" si="2"/>
        <v>-0.17316893757857565</v>
      </c>
      <c r="I13" s="7">
        <f t="shared" si="3"/>
        <v>-0.2967877750621688</v>
      </c>
      <c r="J13" s="7">
        <f t="shared" si="4"/>
        <v>-0.3233055190310625</v>
      </c>
      <c r="L13" s="1">
        <f t="shared" si="5"/>
        <v>0.08280394307986488</v>
      </c>
      <c r="M13" s="1">
        <f t="shared" si="0"/>
        <v>0.02998748094209263</v>
      </c>
      <c r="N13" s="1">
        <f t="shared" si="0"/>
        <v>0.08808298342635251</v>
      </c>
      <c r="O13" s="1">
        <f t="shared" si="0"/>
        <v>0.10452645863594473</v>
      </c>
    </row>
    <row r="14" spans="1:15" ht="12.75">
      <c r="A14" s="2">
        <v>1994</v>
      </c>
      <c r="B14" s="7">
        <v>3.125</v>
      </c>
      <c r="C14" s="7">
        <v>2.993994806812339</v>
      </c>
      <c r="D14" s="7">
        <v>3.0975148631645606</v>
      </c>
      <c r="E14" s="7">
        <v>3.045797284757601</v>
      </c>
      <c r="F14" s="7">
        <v>4.001533154465315</v>
      </c>
      <c r="G14" s="7">
        <f t="shared" si="1"/>
        <v>0.8765331544653154</v>
      </c>
      <c r="H14" s="7">
        <f t="shared" si="2"/>
        <v>1.0075383476529765</v>
      </c>
      <c r="I14" s="7">
        <f t="shared" si="3"/>
        <v>0.9040182913007548</v>
      </c>
      <c r="J14" s="7">
        <f t="shared" si="4"/>
        <v>0.9557358697077145</v>
      </c>
      <c r="L14" s="1">
        <f t="shared" si="5"/>
        <v>0.7683103708769166</v>
      </c>
      <c r="M14" s="1">
        <f t="shared" si="0"/>
        <v>1.01513352199129</v>
      </c>
      <c r="N14" s="1">
        <f t="shared" si="0"/>
        <v>0.8172490710063365</v>
      </c>
      <c r="O14" s="1">
        <f t="shared" si="0"/>
        <v>0.9134310526459615</v>
      </c>
    </row>
    <row r="15" spans="1:15" ht="12.75">
      <c r="A15" s="2">
        <v>1995</v>
      </c>
      <c r="B15" s="7">
        <v>2.5</v>
      </c>
      <c r="C15" s="7">
        <v>2.5097665753924803</v>
      </c>
      <c r="D15" s="7">
        <v>2.648312678473274</v>
      </c>
      <c r="E15" s="7">
        <v>2.504238399442893</v>
      </c>
      <c r="F15" s="7">
        <v>1.2732951743308447</v>
      </c>
      <c r="G15" s="7">
        <f t="shared" si="1"/>
        <v>-1.2267048256691553</v>
      </c>
      <c r="H15" s="7">
        <f t="shared" si="2"/>
        <v>-1.2364714010616356</v>
      </c>
      <c r="I15" s="7">
        <f t="shared" si="3"/>
        <v>-1.375017504142429</v>
      </c>
      <c r="J15" s="7">
        <f t="shared" si="4"/>
        <v>-1.2309432251120482</v>
      </c>
      <c r="L15" s="1">
        <f t="shared" si="5"/>
        <v>1.5048047293199927</v>
      </c>
      <c r="M15" s="1">
        <f t="shared" si="0"/>
        <v>1.528861525643324</v>
      </c>
      <c r="N15" s="1">
        <f t="shared" si="0"/>
        <v>1.890673136698075</v>
      </c>
      <c r="O15" s="1">
        <f t="shared" si="0"/>
        <v>1.5152212234492506</v>
      </c>
    </row>
    <row r="16" spans="1:15" ht="12.75">
      <c r="A16" s="2">
        <v>1996</v>
      </c>
      <c r="B16" s="7">
        <v>2.125</v>
      </c>
      <c r="C16" s="7">
        <v>2.214835459473452</v>
      </c>
      <c r="D16" s="7">
        <v>2.1139856598409854</v>
      </c>
      <c r="E16" s="7">
        <v>2.0059849731225543</v>
      </c>
      <c r="F16" s="7">
        <v>3.362179827510936</v>
      </c>
      <c r="G16" s="7">
        <f t="shared" si="1"/>
        <v>1.237179827510936</v>
      </c>
      <c r="H16" s="7">
        <f t="shared" si="2"/>
        <v>1.147344368037484</v>
      </c>
      <c r="I16" s="7">
        <f t="shared" si="3"/>
        <v>1.2481941676699506</v>
      </c>
      <c r="J16" s="7">
        <f t="shared" si="4"/>
        <v>1.3561948543883817</v>
      </c>
      <c r="L16" s="1">
        <f t="shared" si="5"/>
        <v>1.5306139255999893</v>
      </c>
      <c r="M16" s="1">
        <f t="shared" si="0"/>
        <v>1.3163990988673335</v>
      </c>
      <c r="N16" s="1">
        <f t="shared" si="0"/>
        <v>1.5579886802052807</v>
      </c>
      <c r="O16" s="1">
        <f t="shared" si="0"/>
        <v>1.839264483069524</v>
      </c>
    </row>
    <row r="17" spans="1:15" ht="12.75">
      <c r="A17" s="2">
        <v>1997</v>
      </c>
      <c r="B17" s="7">
        <v>2.125</v>
      </c>
      <c r="C17" s="7">
        <v>2.3378372229776345</v>
      </c>
      <c r="D17" s="7">
        <v>2.29190247195426</v>
      </c>
      <c r="E17" s="7">
        <v>2.2507740389614117</v>
      </c>
      <c r="F17" s="7">
        <v>3.8886307995291705</v>
      </c>
      <c r="G17" s="7">
        <f t="shared" si="1"/>
        <v>1.7636307995291705</v>
      </c>
      <c r="H17" s="7">
        <f t="shared" si="2"/>
        <v>1.550793576551536</v>
      </c>
      <c r="I17" s="7">
        <f t="shared" si="3"/>
        <v>1.5967283275749105</v>
      </c>
      <c r="J17" s="7">
        <f t="shared" si="4"/>
        <v>1.6378567605677588</v>
      </c>
      <c r="L17" s="1">
        <f t="shared" si="5"/>
        <v>3.110393597047901</v>
      </c>
      <c r="M17" s="1">
        <f t="shared" si="0"/>
        <v>2.4049607170735046</v>
      </c>
      <c r="N17" s="1">
        <f t="shared" si="0"/>
        <v>2.5495413520801704</v>
      </c>
      <c r="O17" s="1">
        <f t="shared" si="0"/>
        <v>2.6825747681375125</v>
      </c>
    </row>
    <row r="18" spans="1:15" ht="12.75">
      <c r="A18" s="2">
        <v>1998</v>
      </c>
      <c r="B18" s="7">
        <v>2.375</v>
      </c>
      <c r="C18" s="7">
        <v>2.2373635111435863</v>
      </c>
      <c r="D18" s="7">
        <v>2.3287917826193687</v>
      </c>
      <c r="E18" s="7">
        <v>2.225560099050383</v>
      </c>
      <c r="F18" s="7">
        <v>4.146304702340778</v>
      </c>
      <c r="G18" s="7">
        <f t="shared" si="1"/>
        <v>1.7713047023407782</v>
      </c>
      <c r="H18" s="7">
        <f t="shared" si="2"/>
        <v>1.9089411911971919</v>
      </c>
      <c r="I18" s="7">
        <f t="shared" si="3"/>
        <v>1.8175129197214095</v>
      </c>
      <c r="J18" s="7">
        <f t="shared" si="4"/>
        <v>1.920744603290395</v>
      </c>
      <c r="L18" s="1">
        <f t="shared" si="5"/>
        <v>3.1375203485345526</v>
      </c>
      <c r="M18" s="1">
        <f t="shared" si="0"/>
        <v>3.6440564714493537</v>
      </c>
      <c r="N18" s="1">
        <f t="shared" si="0"/>
        <v>3.3033532133542427</v>
      </c>
      <c r="O18" s="1">
        <f t="shared" si="0"/>
        <v>3.689259831069177</v>
      </c>
    </row>
    <row r="19" spans="1:15" ht="12.75">
      <c r="A19" s="2">
        <v>1999</v>
      </c>
      <c r="B19" s="7">
        <v>2.75</v>
      </c>
      <c r="C19" s="7">
        <v>2.640808344197265</v>
      </c>
      <c r="D19" s="7">
        <v>2.607237169609158</v>
      </c>
      <c r="E19" s="7">
        <v>2.49938722294627</v>
      </c>
      <c r="F19" s="7">
        <v>4.246350702143372</v>
      </c>
      <c r="G19" s="7">
        <f t="shared" si="1"/>
        <v>1.4963507021433724</v>
      </c>
      <c r="H19" s="7">
        <f t="shared" si="2"/>
        <v>1.6055423579461072</v>
      </c>
      <c r="I19" s="7">
        <f t="shared" si="3"/>
        <v>1.6391135325342145</v>
      </c>
      <c r="J19" s="7">
        <f t="shared" si="4"/>
        <v>1.7469634791971025</v>
      </c>
      <c r="L19" s="1">
        <f t="shared" si="5"/>
        <v>2.2390654238049637</v>
      </c>
      <c r="M19" s="1">
        <f aca="true" t="shared" si="6" ref="M19:M26">H19*H19</f>
        <v>2.577766263159146</v>
      </c>
      <c r="N19" s="1">
        <f aca="true" t="shared" si="7" ref="N19:N26">I19*I19</f>
        <v>2.6866931725367915</v>
      </c>
      <c r="O19" s="1">
        <f aca="true" t="shared" si="8" ref="O19:O26">J19*J19</f>
        <v>3.051881397648445</v>
      </c>
    </row>
    <row r="20" spans="1:15" ht="12.75">
      <c r="A20" s="2">
        <v>2000</v>
      </c>
      <c r="B20" s="7">
        <v>3.625</v>
      </c>
      <c r="C20" s="7">
        <v>3.0768813213836066</v>
      </c>
      <c r="D20" s="7">
        <v>3.0591482125641662</v>
      </c>
      <c r="E20" s="7">
        <v>3.109040755961734</v>
      </c>
      <c r="F20" s="7">
        <v>3.494017018747037</v>
      </c>
      <c r="G20" s="7">
        <f t="shared" si="1"/>
        <v>-0.13098298125296282</v>
      </c>
      <c r="H20" s="7">
        <f t="shared" si="2"/>
        <v>0.4171356973634306</v>
      </c>
      <c r="I20" s="7">
        <f t="shared" si="3"/>
        <v>0.43486880618287094</v>
      </c>
      <c r="J20" s="7">
        <f t="shared" si="4"/>
        <v>0.3849762627853033</v>
      </c>
      <c r="L20" s="1">
        <f t="shared" si="5"/>
        <v>0.01715654137791401</v>
      </c>
      <c r="M20" s="1">
        <f t="shared" si="6"/>
        <v>0.17400219001487555</v>
      </c>
      <c r="N20" s="1">
        <f t="shared" si="7"/>
        <v>0.18911087859091535</v>
      </c>
      <c r="O20" s="1">
        <f t="shared" si="8"/>
        <v>0.14820672290813888</v>
      </c>
    </row>
    <row r="21" spans="1:15" ht="12.75">
      <c r="A21" s="2">
        <v>2001</v>
      </c>
      <c r="B21" s="7">
        <v>2.25</v>
      </c>
      <c r="C21" s="7">
        <v>2.501185980957754</v>
      </c>
      <c r="D21" s="7">
        <v>2.397664172410231</v>
      </c>
      <c r="E21" s="7">
        <v>2.494282827208427</v>
      </c>
      <c r="F21" s="7">
        <v>0.12575371618354375</v>
      </c>
      <c r="G21" s="7">
        <f t="shared" si="1"/>
        <v>-2.1242462838164564</v>
      </c>
      <c r="H21" s="7">
        <f t="shared" si="2"/>
        <v>-2.3754322647742105</v>
      </c>
      <c r="I21" s="7">
        <f t="shared" si="3"/>
        <v>-2.2719104562266876</v>
      </c>
      <c r="J21" s="7">
        <f t="shared" si="4"/>
        <v>-2.3685291110248836</v>
      </c>
      <c r="L21" s="1">
        <f t="shared" si="5"/>
        <v>4.512422274308025</v>
      </c>
      <c r="M21" s="1">
        <f t="shared" si="6"/>
        <v>5.642678444530335</v>
      </c>
      <c r="N21" s="1">
        <f t="shared" si="7"/>
        <v>5.161577121112156</v>
      </c>
      <c r="O21" s="1">
        <f t="shared" si="8"/>
        <v>5.6099301497723255</v>
      </c>
    </row>
    <row r="22" spans="1:15" ht="12.75">
      <c r="A22" s="2">
        <v>2002</v>
      </c>
      <c r="B22" s="7">
        <v>2.75</v>
      </c>
      <c r="C22" s="7">
        <v>2.634392846408995</v>
      </c>
      <c r="D22" s="7">
        <v>2.647493605199424</v>
      </c>
      <c r="E22" s="7">
        <v>2.797458027396016</v>
      </c>
      <c r="F22" s="7">
        <v>2.7506271083816536</v>
      </c>
      <c r="G22" s="7">
        <f t="shared" si="1"/>
        <v>0.000627108381653585</v>
      </c>
      <c r="H22" s="7">
        <f t="shared" si="2"/>
        <v>0.11623426197265863</v>
      </c>
      <c r="I22" s="7">
        <f t="shared" si="3"/>
        <v>0.1031335031822298</v>
      </c>
      <c r="J22" s="7">
        <f t="shared" si="4"/>
        <v>-0.046830919014362316</v>
      </c>
      <c r="L22" s="1">
        <f t="shared" si="5"/>
        <v>3.9326492234017836E-07</v>
      </c>
      <c r="M22" s="1">
        <f t="shared" si="6"/>
        <v>0.013510403656328634</v>
      </c>
      <c r="N22" s="1">
        <f t="shared" si="7"/>
        <v>0.010636519478639004</v>
      </c>
      <c r="O22" s="1">
        <f t="shared" si="8"/>
        <v>0.002193134975729762</v>
      </c>
    </row>
    <row r="23" spans="1:15" ht="12.75">
      <c r="A23" s="2">
        <v>2003</v>
      </c>
      <c r="B23" s="7">
        <v>3.375</v>
      </c>
      <c r="C23" s="7">
        <v>3.014421458036287</v>
      </c>
      <c r="D23" s="7">
        <v>2.932470699929378</v>
      </c>
      <c r="E23" s="7">
        <v>2.973303729271548</v>
      </c>
      <c r="F23" s="7">
        <v>4.293953232028991</v>
      </c>
      <c r="G23" s="7">
        <f t="shared" si="1"/>
        <v>0.9189532320289908</v>
      </c>
      <c r="H23" s="7">
        <f t="shared" si="2"/>
        <v>1.2795317739927037</v>
      </c>
      <c r="I23" s="7">
        <f t="shared" si="3"/>
        <v>1.361482532099613</v>
      </c>
      <c r="J23" s="7">
        <f t="shared" si="4"/>
        <v>1.3206495027574428</v>
      </c>
      <c r="L23" s="1">
        <f t="shared" si="5"/>
        <v>0.8444750426565283</v>
      </c>
      <c r="M23" s="1">
        <f t="shared" si="6"/>
        <v>1.6372015606569152</v>
      </c>
      <c r="N23" s="1">
        <f t="shared" si="7"/>
        <v>1.8536346852123735</v>
      </c>
      <c r="O23" s="1">
        <f t="shared" si="8"/>
        <v>1.7441151091334808</v>
      </c>
    </row>
    <row r="24" spans="1:15" ht="12.75">
      <c r="A24" s="2">
        <v>2004</v>
      </c>
      <c r="B24" s="7">
        <v>4.75</v>
      </c>
      <c r="C24" s="7">
        <v>4.1606035818217535</v>
      </c>
      <c r="D24" s="7">
        <v>4.231071072612156</v>
      </c>
      <c r="E24" s="7">
        <v>4.186296250862787</v>
      </c>
      <c r="F24" s="7">
        <v>3.7332123583505794</v>
      </c>
      <c r="G24" s="7">
        <f t="shared" si="1"/>
        <v>-1.0167876416494206</v>
      </c>
      <c r="H24" s="7">
        <f t="shared" si="2"/>
        <v>-0.4273912234711741</v>
      </c>
      <c r="I24" s="7">
        <f t="shared" si="3"/>
        <v>-0.4978587142615769</v>
      </c>
      <c r="J24" s="7">
        <f t="shared" si="4"/>
        <v>-0.4530838925122076</v>
      </c>
      <c r="L24" s="1">
        <f t="shared" si="5"/>
        <v>1.0338571082109906</v>
      </c>
      <c r="M24" s="1">
        <f t="shared" si="6"/>
        <v>0.18266325790018706</v>
      </c>
      <c r="N24" s="1">
        <f t="shared" si="7"/>
        <v>0.24786329936619048</v>
      </c>
      <c r="O24" s="1">
        <f t="shared" si="8"/>
        <v>0.2052850136540137</v>
      </c>
    </row>
    <row r="25" spans="1:15" ht="12.75">
      <c r="A25" s="2">
        <v>2005</v>
      </c>
      <c r="B25" s="7">
        <v>3.875</v>
      </c>
      <c r="C25" s="7">
        <v>3.6834261510807487</v>
      </c>
      <c r="D25" s="7">
        <v>3.6522746445046033</v>
      </c>
      <c r="E25" s="7">
        <v>3.495731479540032</v>
      </c>
      <c r="F25" s="7">
        <v>3.0870598599627375</v>
      </c>
      <c r="G25" s="7">
        <f t="shared" si="1"/>
        <v>-0.7879401400372625</v>
      </c>
      <c r="H25" s="7">
        <f t="shared" si="2"/>
        <v>-0.5963662911180112</v>
      </c>
      <c r="I25" s="7">
        <f t="shared" si="3"/>
        <v>-0.5652147845418658</v>
      </c>
      <c r="J25" s="7">
        <f t="shared" si="4"/>
        <v>-0.40867161957729436</v>
      </c>
      <c r="L25" s="1">
        <f t="shared" si="5"/>
        <v>0.6208496642819409</v>
      </c>
      <c r="M25" s="1">
        <f t="shared" si="6"/>
        <v>0.35565275318185247</v>
      </c>
      <c r="N25" s="1">
        <f t="shared" si="7"/>
        <v>0.3194677526647078</v>
      </c>
      <c r="O25" s="1">
        <f t="shared" si="8"/>
        <v>0.1670124926479288</v>
      </c>
    </row>
    <row r="26" spans="1:15" ht="12.75">
      <c r="A26" s="2">
        <v>2006</v>
      </c>
      <c r="B26" s="7">
        <v>3.5</v>
      </c>
      <c r="C26" s="7">
        <v>3.387768727464391</v>
      </c>
      <c r="D26" s="7">
        <v>3.4080872753581253</v>
      </c>
      <c r="E26" s="7">
        <v>3.4969243779728654</v>
      </c>
      <c r="F26" s="7">
        <v>3.3841523495584003</v>
      </c>
      <c r="G26" s="7">
        <f t="shared" si="1"/>
        <v>-0.11584765044159973</v>
      </c>
      <c r="H26" s="7">
        <f t="shared" si="2"/>
        <v>-0.0036163779059905643</v>
      </c>
      <c r="I26" s="7">
        <f t="shared" si="3"/>
        <v>-0.023934925799725004</v>
      </c>
      <c r="J26" s="7">
        <f t="shared" si="4"/>
        <v>-0.1127720284144651</v>
      </c>
      <c r="L26" s="1">
        <f t="shared" si="5"/>
        <v>0.01342067811283908</v>
      </c>
      <c r="M26" s="1">
        <f t="shared" si="6"/>
        <v>1.30781891589367E-05</v>
      </c>
      <c r="N26" s="1">
        <f t="shared" si="7"/>
        <v>0.0005728806730383416</v>
      </c>
      <c r="O26" s="1">
        <f t="shared" si="8"/>
        <v>0.012717530392712924</v>
      </c>
    </row>
    <row r="27" spans="1:10" ht="12.75">
      <c r="A27" s="2">
        <v>2007</v>
      </c>
      <c r="B27" s="7">
        <v>2.75</v>
      </c>
      <c r="C27" s="7">
        <v>2.7468959689939343</v>
      </c>
      <c r="D27" s="7">
        <v>2.7818628035992594</v>
      </c>
      <c r="E27" s="7">
        <v>2.869091980314331</v>
      </c>
      <c r="F27" s="7"/>
      <c r="G27" s="7"/>
      <c r="H27" s="7"/>
      <c r="I27" s="7"/>
      <c r="J27" s="7"/>
    </row>
    <row r="28" spans="11:15" ht="12.75">
      <c r="K28" s="43"/>
      <c r="L28" s="44" t="s">
        <v>55</v>
      </c>
      <c r="M28" s="45"/>
      <c r="N28" s="45"/>
      <c r="O28" s="46"/>
    </row>
    <row r="29" spans="11:15" ht="12.75">
      <c r="K29" s="47" t="s">
        <v>79</v>
      </c>
      <c r="L29" s="48" t="s">
        <v>2</v>
      </c>
      <c r="M29" s="48" t="s">
        <v>3</v>
      </c>
      <c r="N29" s="48" t="s">
        <v>80</v>
      </c>
      <c r="O29" s="49" t="s">
        <v>81</v>
      </c>
    </row>
    <row r="30" spans="11:15" ht="12.75">
      <c r="K30" s="50" t="s">
        <v>60</v>
      </c>
      <c r="L30" s="48">
        <f>SQRT(AVERAGE(L3:L26))</f>
        <v>1.173496958155951</v>
      </c>
      <c r="M30" s="48">
        <f>SQRT(AVERAGE(M3:M26))</f>
        <v>1.2194314668036412</v>
      </c>
      <c r="N30" s="48">
        <f>SQRT(AVERAGE(N3:N26))</f>
        <v>1.2169455764000778</v>
      </c>
      <c r="O30" s="49">
        <f>SQRT(AVERAGE(O3:O26))</f>
        <v>1.2422153609364366</v>
      </c>
    </row>
    <row r="31" spans="11:15" ht="12.75">
      <c r="K31" s="50" t="s">
        <v>61</v>
      </c>
      <c r="L31" s="48">
        <f>SQRT(AVERAGE(L3:L10))</f>
        <v>1.2350225425722579</v>
      </c>
      <c r="M31" s="48">
        <f>SQRT(AVERAGE(M3:M10))</f>
        <v>1.344291193407315</v>
      </c>
      <c r="N31" s="48">
        <f>SQRT(AVERAGE(N3:N10))</f>
        <v>1.3365384833806475</v>
      </c>
      <c r="O31" s="49">
        <f>SQRT(AVERAGE(O3:O10))</f>
        <v>1.3562547114434957</v>
      </c>
    </row>
    <row r="32" spans="11:15" ht="12.75">
      <c r="K32" s="50" t="s">
        <v>62</v>
      </c>
      <c r="L32" s="48">
        <f>SQRT(AVERAGE(L11:L18))</f>
        <v>1.2024345142210027</v>
      </c>
      <c r="M32" s="48">
        <f>SQRT(AVERAGE(M11:M18))</f>
        <v>1.15368301543755</v>
      </c>
      <c r="N32" s="48">
        <f>SQRT(AVERAGE(N11:N18))</f>
        <v>1.1609650948660601</v>
      </c>
      <c r="O32" s="49">
        <f>SQRT(AVERAGE(O11:O18))</f>
        <v>1.192561307704995</v>
      </c>
    </row>
    <row r="33" spans="11:15" ht="12.75">
      <c r="K33" s="51" t="s">
        <v>63</v>
      </c>
      <c r="L33" s="52">
        <f>SQRT(AVERAGE(L19:L26))</f>
        <v>1.0771053294605248</v>
      </c>
      <c r="M33" s="52">
        <f>SQRT(AVERAGE(M19:M26))</f>
        <v>1.1501895469491539</v>
      </c>
      <c r="N33" s="52">
        <f>SQRT(AVERAGE(N19:N26))</f>
        <v>1.1439818786608256</v>
      </c>
      <c r="O33" s="53">
        <f>SQRT(AVERAGE(O19:O26))</f>
        <v>1.1694732548851199</v>
      </c>
    </row>
  </sheetData>
  <printOptions/>
  <pageMargins left="0.75" right="0.75" top="1" bottom="1" header="0.5" footer="0.5"/>
  <pageSetup orientation="portrait" paperSize="9"/>
  <ignoredErrors>
    <ignoredError sqref="L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H40" sqref="H40"/>
    </sheetView>
  </sheetViews>
  <sheetFormatPr defaultColWidth="9.140625" defaultRowHeight="12.75"/>
  <cols>
    <col min="4" max="4" width="9.8515625" style="0" bestFit="1" customWidth="1"/>
    <col min="5" max="5" width="11.28125" style="0" bestFit="1" customWidth="1"/>
    <col min="6" max="6" width="15.00390625" style="0" bestFit="1" customWidth="1"/>
    <col min="7" max="7" width="13.28125" style="0" bestFit="1" customWidth="1"/>
    <col min="8" max="8" width="10.7109375" style="0" bestFit="1" customWidth="1"/>
    <col min="9" max="9" width="11.8515625" style="0" bestFit="1" customWidth="1"/>
    <col min="10" max="10" width="14.28125" style="0" bestFit="1" customWidth="1"/>
    <col min="11" max="11" width="15.7109375" style="0" bestFit="1" customWidth="1"/>
    <col min="12" max="12" width="17.8515625" style="0" bestFit="1" customWidth="1"/>
    <col min="13" max="15" width="19.421875" style="0" customWidth="1"/>
  </cols>
  <sheetData>
    <row r="1" spans="1:12" ht="12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t="s">
        <v>45</v>
      </c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8" t="s">
        <v>12</v>
      </c>
      <c r="G2" s="8" t="s">
        <v>13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7</v>
      </c>
      <c r="M2" s="1" t="s">
        <v>8</v>
      </c>
      <c r="N2" s="1" t="s">
        <v>9</v>
      </c>
      <c r="O2" s="1" t="s">
        <v>10</v>
      </c>
    </row>
    <row r="3" spans="1:15" ht="12.75">
      <c r="A3" s="2">
        <v>1983</v>
      </c>
      <c r="B3">
        <v>4.5</v>
      </c>
      <c r="C3" s="1">
        <v>4.88543041204621</v>
      </c>
      <c r="D3">
        <v>4.729583343965122</v>
      </c>
      <c r="E3">
        <v>4.888467020647225</v>
      </c>
      <c r="F3" s="1">
        <v>4.05714048419916</v>
      </c>
      <c r="G3" s="1">
        <v>4.057140484199162</v>
      </c>
      <c r="H3" s="1">
        <f>F3-B3</f>
        <v>-0.4428595158008397</v>
      </c>
      <c r="I3" s="1">
        <f>G3-C3</f>
        <v>-0.8282899278470479</v>
      </c>
      <c r="J3" s="1">
        <f>G3-D3</f>
        <v>-0.67244285976596</v>
      </c>
      <c r="K3" s="1">
        <f>G3-E3</f>
        <v>-0.8313265364480626</v>
      </c>
      <c r="L3" s="5">
        <f>H3^2</f>
        <v>0.1961245507353542</v>
      </c>
      <c r="M3" s="5">
        <f aca="true" t="shared" si="0" ref="M3:O18">I3^2</f>
        <v>0.6860642045728679</v>
      </c>
      <c r="N3" s="5">
        <f t="shared" si="0"/>
        <v>0.4521793996502225</v>
      </c>
      <c r="O3" s="5">
        <f t="shared" si="0"/>
        <v>0.691103810202732</v>
      </c>
    </row>
    <row r="4" spans="1:15" ht="12.75">
      <c r="A4" s="2">
        <v>1984</v>
      </c>
      <c r="B4">
        <v>4.75</v>
      </c>
      <c r="C4" s="1">
        <v>4.918652293698567</v>
      </c>
      <c r="D4">
        <v>4.888376755123053</v>
      </c>
      <c r="E4">
        <v>4.709647925231986</v>
      </c>
      <c r="F4" s="1">
        <v>3.528874999189309</v>
      </c>
      <c r="G4" s="1">
        <v>3.528874999189302</v>
      </c>
      <c r="H4" s="1">
        <f aca="true" t="shared" si="1" ref="H4:H26">F4-B4</f>
        <v>-1.2211250008106909</v>
      </c>
      <c r="I4" s="1">
        <f aca="true" t="shared" si="2" ref="I4:I26">G4-C4</f>
        <v>-1.3897772945092646</v>
      </c>
      <c r="J4" s="1">
        <f aca="true" t="shared" si="3" ref="J4:J26">G4-D4</f>
        <v>-1.359501755933751</v>
      </c>
      <c r="K4" s="1">
        <f aca="true" t="shared" si="4" ref="K4:K26">G4-E4</f>
        <v>-1.1807729260426836</v>
      </c>
      <c r="L4" s="5">
        <f aca="true" t="shared" si="5" ref="L4:L26">H4^2</f>
        <v>1.4911462676049099</v>
      </c>
      <c r="M4" s="5">
        <f t="shared" si="0"/>
        <v>1.931480928333491</v>
      </c>
      <c r="N4" s="5">
        <f t="shared" si="0"/>
        <v>1.8482450243869524</v>
      </c>
      <c r="O4" s="5">
        <f t="shared" si="0"/>
        <v>1.3942247028754007</v>
      </c>
    </row>
    <row r="5" spans="1:15" ht="12.75">
      <c r="A5" s="2">
        <v>1985</v>
      </c>
      <c r="B5">
        <v>3.75</v>
      </c>
      <c r="C5" s="1">
        <v>3.760886488922377</v>
      </c>
      <c r="D5">
        <v>3.824510472775154</v>
      </c>
      <c r="E5">
        <v>3.8699690408597998</v>
      </c>
      <c r="F5" s="1">
        <v>3.1548875174270212</v>
      </c>
      <c r="G5" s="1">
        <v>3.1548875174270297</v>
      </c>
      <c r="H5" s="1">
        <f t="shared" si="1"/>
        <v>-0.5951124825729788</v>
      </c>
      <c r="I5" s="1">
        <f t="shared" si="2"/>
        <v>-0.6059989714953473</v>
      </c>
      <c r="J5" s="1">
        <f t="shared" si="3"/>
        <v>-0.6696229553481245</v>
      </c>
      <c r="K5" s="1">
        <f t="shared" si="4"/>
        <v>-0.7150815234327701</v>
      </c>
      <c r="L5" s="5">
        <f t="shared" si="5"/>
        <v>0.354158866914174</v>
      </c>
      <c r="M5" s="5">
        <f t="shared" si="0"/>
        <v>0.36723475345341877</v>
      </c>
      <c r="N5" s="5">
        <f t="shared" si="0"/>
        <v>0.4483949023291564</v>
      </c>
      <c r="O5" s="5">
        <f t="shared" si="0"/>
        <v>0.5113415851549313</v>
      </c>
    </row>
    <row r="6" spans="1:15" ht="12.75">
      <c r="A6" s="2">
        <v>1986</v>
      </c>
      <c r="B6">
        <v>3.5</v>
      </c>
      <c r="C6" s="1">
        <v>3.3628318425828363</v>
      </c>
      <c r="D6">
        <v>3.458407064454746</v>
      </c>
      <c r="E6">
        <v>3.539823008849563</v>
      </c>
      <c r="F6" s="1">
        <v>2.161479748814927</v>
      </c>
      <c r="G6" s="1">
        <v>2.1614797488149318</v>
      </c>
      <c r="H6" s="1">
        <f t="shared" si="1"/>
        <v>-1.3385202511850731</v>
      </c>
      <c r="I6" s="1">
        <f t="shared" si="2"/>
        <v>-1.2013520937679045</v>
      </c>
      <c r="J6" s="1">
        <f t="shared" si="3"/>
        <v>-1.2969273156398144</v>
      </c>
      <c r="K6" s="1">
        <f t="shared" si="4"/>
        <v>-1.3783432600346313</v>
      </c>
      <c r="L6" s="5">
        <f t="shared" si="5"/>
        <v>1.7916364628325512</v>
      </c>
      <c r="M6" s="5">
        <f t="shared" si="0"/>
        <v>1.443246853200528</v>
      </c>
      <c r="N6" s="5">
        <f t="shared" si="0"/>
        <v>1.6820204620526948</v>
      </c>
      <c r="O6" s="5">
        <f t="shared" si="0"/>
        <v>1.8998301424828952</v>
      </c>
    </row>
    <row r="7" spans="1:15" ht="12.75">
      <c r="A7" s="2">
        <v>1987</v>
      </c>
      <c r="B7">
        <v>3.25</v>
      </c>
      <c r="C7" s="1">
        <v>3.4692107818357076</v>
      </c>
      <c r="D7">
        <v>3.5661484822065863</v>
      </c>
      <c r="E7">
        <v>3.475241546073371</v>
      </c>
      <c r="F7" s="1">
        <v>3.253455294409503</v>
      </c>
      <c r="G7" s="1">
        <v>3.253455294409502</v>
      </c>
      <c r="H7" s="1">
        <f t="shared" si="1"/>
        <v>0.0034552944095032068</v>
      </c>
      <c r="I7" s="1">
        <f t="shared" si="2"/>
        <v>-0.21575548742620576</v>
      </c>
      <c r="J7" s="1">
        <f t="shared" si="3"/>
        <v>-0.31269318779708444</v>
      </c>
      <c r="K7" s="1">
        <f t="shared" si="4"/>
        <v>-0.22178625166386912</v>
      </c>
      <c r="L7" s="5">
        <f t="shared" si="5"/>
        <v>1.1939059456344115E-05</v>
      </c>
      <c r="M7" s="5">
        <f t="shared" si="0"/>
        <v>0.04655043035451963</v>
      </c>
      <c r="N7" s="5">
        <f t="shared" si="0"/>
        <v>0.09777702969470271</v>
      </c>
      <c r="O7" s="5">
        <f t="shared" si="0"/>
        <v>0.04918914142710908</v>
      </c>
    </row>
    <row r="8" spans="1:15" ht="12.75">
      <c r="A8" s="2">
        <v>1988</v>
      </c>
      <c r="B8">
        <v>3.5</v>
      </c>
      <c r="C8" s="1">
        <v>3.3698399329416318</v>
      </c>
      <c r="D8">
        <v>3.734197971061643</v>
      </c>
      <c r="E8">
        <v>3.664700922052566</v>
      </c>
      <c r="F8" s="1">
        <v>4.194438184678107</v>
      </c>
      <c r="G8" s="1">
        <v>4.1944381846781065</v>
      </c>
      <c r="H8" s="1">
        <f t="shared" si="1"/>
        <v>0.6944381846781074</v>
      </c>
      <c r="I8" s="1">
        <f t="shared" si="2"/>
        <v>0.8245982517364747</v>
      </c>
      <c r="J8" s="1">
        <f t="shared" si="3"/>
        <v>0.4602402136164634</v>
      </c>
      <c r="K8" s="1">
        <f t="shared" si="4"/>
        <v>0.5297372626255403</v>
      </c>
      <c r="L8" s="5">
        <f t="shared" si="5"/>
        <v>0.48224439233902516</v>
      </c>
      <c r="M8" s="5">
        <f t="shared" si="0"/>
        <v>0.6799622767668505</v>
      </c>
      <c r="N8" s="5">
        <f t="shared" si="0"/>
        <v>0.21182105422972786</v>
      </c>
      <c r="O8" s="5">
        <f t="shared" si="0"/>
        <v>0.2806215674140007</v>
      </c>
    </row>
    <row r="9" spans="1:15" ht="12.75">
      <c r="A9" s="2">
        <v>1989</v>
      </c>
      <c r="B9">
        <v>4.75</v>
      </c>
      <c r="C9" s="1">
        <v>5.25</v>
      </c>
      <c r="D9">
        <v>4.949999998944501</v>
      </c>
      <c r="E9">
        <v>4.849999997764826</v>
      </c>
      <c r="F9" s="1">
        <v>4.5</v>
      </c>
      <c r="G9" s="1">
        <v>4.5</v>
      </c>
      <c r="H9" s="1">
        <f t="shared" si="1"/>
        <v>-0.25</v>
      </c>
      <c r="I9" s="1">
        <f t="shared" si="2"/>
        <v>-0.75</v>
      </c>
      <c r="J9" s="1">
        <f t="shared" si="3"/>
        <v>-0.4499999989445014</v>
      </c>
      <c r="K9" s="1">
        <f t="shared" si="4"/>
        <v>-0.3499999977648258</v>
      </c>
      <c r="L9" s="5">
        <f t="shared" si="5"/>
        <v>0.0625</v>
      </c>
      <c r="M9" s="5">
        <f t="shared" si="0"/>
        <v>0.5625</v>
      </c>
      <c r="N9" s="5">
        <f t="shared" si="0"/>
        <v>0.20249999905005125</v>
      </c>
      <c r="O9" s="5">
        <f t="shared" si="0"/>
        <v>0.12249999843537808</v>
      </c>
    </row>
    <row r="10" spans="1:15" ht="12.75">
      <c r="A10" s="2">
        <v>1990</v>
      </c>
      <c r="B10">
        <v>4.25</v>
      </c>
      <c r="C10" s="1">
        <v>4.549999997019768</v>
      </c>
      <c r="D10">
        <v>4.644444442043702</v>
      </c>
      <c r="E10">
        <v>4.799999997019768</v>
      </c>
      <c r="F10" s="1">
        <v>6.3</v>
      </c>
      <c r="G10" s="1">
        <v>6.3</v>
      </c>
      <c r="H10" s="1">
        <f t="shared" si="1"/>
        <v>2.05</v>
      </c>
      <c r="I10" s="1">
        <f t="shared" si="2"/>
        <v>1.750000002980232</v>
      </c>
      <c r="J10" s="1">
        <f t="shared" si="3"/>
        <v>1.6555555579562977</v>
      </c>
      <c r="K10" s="1">
        <f t="shared" si="4"/>
        <v>1.500000002980232</v>
      </c>
      <c r="L10" s="5">
        <f t="shared" si="5"/>
        <v>4.2025</v>
      </c>
      <c r="M10" s="5">
        <f t="shared" si="0"/>
        <v>3.062500010430812</v>
      </c>
      <c r="N10" s="5">
        <f t="shared" si="0"/>
        <v>2.7408642054799883</v>
      </c>
      <c r="O10" s="5">
        <f t="shared" si="0"/>
        <v>2.250000008940696</v>
      </c>
    </row>
    <row r="11" spans="1:15" ht="12.75">
      <c r="A11" s="2">
        <v>1991</v>
      </c>
      <c r="B11">
        <v>3.625</v>
      </c>
      <c r="C11" s="1">
        <v>4.249999998137355</v>
      </c>
      <c r="D11">
        <v>4.279199998527766</v>
      </c>
      <c r="E11">
        <v>4.199999999254942</v>
      </c>
      <c r="F11" s="1">
        <v>2.9</v>
      </c>
      <c r="G11" s="1">
        <v>2.9</v>
      </c>
      <c r="H11" s="1">
        <f t="shared" si="1"/>
        <v>-0.7250000000000001</v>
      </c>
      <c r="I11" s="1">
        <f t="shared" si="2"/>
        <v>-1.349999998137355</v>
      </c>
      <c r="J11" s="1">
        <f t="shared" si="3"/>
        <v>-1.3791999985277656</v>
      </c>
      <c r="K11" s="1">
        <f t="shared" si="4"/>
        <v>-1.299999999254942</v>
      </c>
      <c r="L11" s="5">
        <f t="shared" si="5"/>
        <v>0.5256250000000001</v>
      </c>
      <c r="M11" s="5">
        <f t="shared" si="0"/>
        <v>1.8224999949708582</v>
      </c>
      <c r="N11" s="5">
        <f t="shared" si="0"/>
        <v>1.9021926359389887</v>
      </c>
      <c r="O11" s="5">
        <f t="shared" si="0"/>
        <v>1.6899999980628493</v>
      </c>
    </row>
    <row r="12" spans="1:15" ht="12.75">
      <c r="A12" s="3">
        <v>1992</v>
      </c>
      <c r="B12">
        <v>3.25</v>
      </c>
      <c r="C12" s="1">
        <v>3.149999998509884</v>
      </c>
      <c r="D12">
        <v>3.144444443009518</v>
      </c>
      <c r="E12">
        <v>3.099999997764826</v>
      </c>
      <c r="F12" s="1">
        <v>3</v>
      </c>
      <c r="G12" s="1">
        <v>3</v>
      </c>
      <c r="H12" s="1">
        <f t="shared" si="1"/>
        <v>-0.25</v>
      </c>
      <c r="I12" s="1">
        <f t="shared" si="2"/>
        <v>-0.14999999850988388</v>
      </c>
      <c r="J12" s="1">
        <f t="shared" si="3"/>
        <v>-0.14444444300951798</v>
      </c>
      <c r="K12" s="1">
        <f t="shared" si="4"/>
        <v>-0.09999999776482582</v>
      </c>
      <c r="L12" s="5">
        <f t="shared" si="5"/>
        <v>0.0625</v>
      </c>
      <c r="M12" s="5">
        <f t="shared" si="0"/>
        <v>0.022499999552965166</v>
      </c>
      <c r="N12" s="5">
        <f t="shared" si="0"/>
        <v>0.020864197116329888</v>
      </c>
      <c r="O12" s="5">
        <f t="shared" si="0"/>
        <v>0.00999999955296517</v>
      </c>
    </row>
    <row r="13" spans="1:15" ht="12.75">
      <c r="A13" s="2">
        <v>1993</v>
      </c>
      <c r="B13">
        <v>2.625</v>
      </c>
      <c r="C13" s="1">
        <v>3.099999997764826</v>
      </c>
      <c r="D13">
        <v>3.102272725748745</v>
      </c>
      <c r="E13">
        <v>3.049999998882413</v>
      </c>
      <c r="F13" s="1">
        <v>2.7</v>
      </c>
      <c r="G13" s="1">
        <v>2.7</v>
      </c>
      <c r="H13" s="1">
        <f t="shared" si="1"/>
        <v>0.07500000000000018</v>
      </c>
      <c r="I13" s="1">
        <f t="shared" si="2"/>
        <v>-0.39999999776482564</v>
      </c>
      <c r="J13" s="1">
        <f t="shared" si="3"/>
        <v>-0.4022727257487446</v>
      </c>
      <c r="K13" s="1">
        <f t="shared" si="4"/>
        <v>-0.34999999888241273</v>
      </c>
      <c r="L13" s="5">
        <f t="shared" si="5"/>
        <v>0.005625000000000027</v>
      </c>
      <c r="M13" s="5">
        <f t="shared" si="0"/>
        <v>0.1599999982118605</v>
      </c>
      <c r="N13" s="5">
        <f t="shared" si="0"/>
        <v>0.16182334588132471</v>
      </c>
      <c r="O13" s="5">
        <f t="shared" si="0"/>
        <v>0.12249999921768892</v>
      </c>
    </row>
    <row r="14" spans="1:15" ht="12.75">
      <c r="A14" s="2">
        <v>1994</v>
      </c>
      <c r="B14">
        <v>3</v>
      </c>
      <c r="C14" s="1">
        <v>2.949999997392297</v>
      </c>
      <c r="D14">
        <v>2.9649999985471367</v>
      </c>
      <c r="E14">
        <v>2.974999999627471</v>
      </c>
      <c r="F14" s="1">
        <v>2.6</v>
      </c>
      <c r="G14" s="1">
        <v>2.6</v>
      </c>
      <c r="H14" s="1">
        <f t="shared" si="1"/>
        <v>-0.3999999999999999</v>
      </c>
      <c r="I14" s="1">
        <f t="shared" si="2"/>
        <v>-0.3499999973922967</v>
      </c>
      <c r="J14" s="1">
        <f t="shared" si="3"/>
        <v>-0.3649999985471366</v>
      </c>
      <c r="K14" s="1">
        <f t="shared" si="4"/>
        <v>-0.3749999996274709</v>
      </c>
      <c r="L14" s="5">
        <f t="shared" si="5"/>
        <v>0.15999999999999992</v>
      </c>
      <c r="M14" s="5">
        <f t="shared" si="0"/>
        <v>0.1224999981746077</v>
      </c>
      <c r="N14" s="5">
        <f t="shared" si="0"/>
        <v>0.13322499893940973</v>
      </c>
      <c r="O14" s="5">
        <f t="shared" si="0"/>
        <v>0.14062499972060316</v>
      </c>
    </row>
    <row r="15" spans="1:15" ht="12.75">
      <c r="A15" s="2">
        <v>1995</v>
      </c>
      <c r="B15">
        <v>3.25</v>
      </c>
      <c r="C15" s="1">
        <v>3.199999999254942</v>
      </c>
      <c r="D15">
        <v>3.1614999985322356</v>
      </c>
      <c r="E15">
        <v>3.149999998509884</v>
      </c>
      <c r="F15" s="1">
        <v>2.6</v>
      </c>
      <c r="G15" s="1">
        <v>2.6</v>
      </c>
      <c r="H15" s="1">
        <f t="shared" si="1"/>
        <v>-0.6499999999999999</v>
      </c>
      <c r="I15" s="1">
        <f t="shared" si="2"/>
        <v>-0.5999999992549419</v>
      </c>
      <c r="J15" s="1">
        <f t="shared" si="3"/>
        <v>-0.5614999985322355</v>
      </c>
      <c r="K15" s="1">
        <f t="shared" si="4"/>
        <v>-0.5499999985098838</v>
      </c>
      <c r="L15" s="5">
        <f t="shared" si="5"/>
        <v>0.4224999999999999</v>
      </c>
      <c r="M15" s="5">
        <f t="shared" si="0"/>
        <v>0.3599999991059302</v>
      </c>
      <c r="N15" s="5">
        <f t="shared" si="0"/>
        <v>0.3152822483517005</v>
      </c>
      <c r="O15" s="5">
        <f t="shared" si="0"/>
        <v>0.30249999836087216</v>
      </c>
    </row>
    <row r="16" spans="1:15" ht="12.75">
      <c r="A16" s="2">
        <v>1996</v>
      </c>
      <c r="B16">
        <v>2.875</v>
      </c>
      <c r="C16" s="1">
        <v>2.699999999254942</v>
      </c>
      <c r="D16">
        <v>2.6687499984788396</v>
      </c>
      <c r="E16">
        <v>2.649999998509884</v>
      </c>
      <c r="F16" s="1">
        <v>3.1</v>
      </c>
      <c r="G16" s="1">
        <v>3.1</v>
      </c>
      <c r="H16" s="1">
        <f t="shared" si="1"/>
        <v>0.2250000000000001</v>
      </c>
      <c r="I16" s="1">
        <f t="shared" si="2"/>
        <v>0.40000000074505815</v>
      </c>
      <c r="J16" s="1">
        <f t="shared" si="3"/>
        <v>0.43125000152116044</v>
      </c>
      <c r="K16" s="1">
        <f t="shared" si="4"/>
        <v>0.4500000014901162</v>
      </c>
      <c r="L16" s="5">
        <f t="shared" si="5"/>
        <v>0.05062500000000004</v>
      </c>
      <c r="M16" s="5">
        <f t="shared" si="0"/>
        <v>0.16000000059604652</v>
      </c>
      <c r="N16" s="5">
        <f t="shared" si="0"/>
        <v>0.1859765638120009</v>
      </c>
      <c r="O16" s="5">
        <f t="shared" si="0"/>
        <v>0.2025000013411046</v>
      </c>
    </row>
    <row r="17" spans="1:15" ht="12.75">
      <c r="A17" s="2">
        <v>1997</v>
      </c>
      <c r="B17">
        <v>2.875</v>
      </c>
      <c r="C17" s="1">
        <v>3.099999997764826</v>
      </c>
      <c r="D17">
        <v>3.0239999982714654</v>
      </c>
      <c r="E17">
        <v>3</v>
      </c>
      <c r="F17" s="1">
        <v>1.9</v>
      </c>
      <c r="G17" s="1">
        <v>1.9</v>
      </c>
      <c r="H17" s="1">
        <f t="shared" si="1"/>
        <v>-0.9750000000000001</v>
      </c>
      <c r="I17" s="1">
        <f t="shared" si="2"/>
        <v>-1.199999997764826</v>
      </c>
      <c r="J17" s="1">
        <f t="shared" si="3"/>
        <v>-1.1239999982714655</v>
      </c>
      <c r="K17" s="1">
        <f t="shared" si="4"/>
        <v>-1.1</v>
      </c>
      <c r="L17" s="5">
        <f t="shared" si="5"/>
        <v>0.9506250000000002</v>
      </c>
      <c r="M17" s="5">
        <f t="shared" si="0"/>
        <v>1.4399999946355821</v>
      </c>
      <c r="N17" s="5">
        <f t="shared" si="0"/>
        <v>1.2633759961142543</v>
      </c>
      <c r="O17" s="5">
        <f t="shared" si="0"/>
        <v>1.2100000000000002</v>
      </c>
    </row>
    <row r="18" spans="1:15" ht="12.75">
      <c r="A18" s="2">
        <v>1998</v>
      </c>
      <c r="B18">
        <v>2</v>
      </c>
      <c r="C18" s="1">
        <v>2.099999997764826</v>
      </c>
      <c r="D18">
        <v>2.093857141655116</v>
      </c>
      <c r="E18">
        <v>2.099999997764826</v>
      </c>
      <c r="F18" s="1">
        <v>1.5</v>
      </c>
      <c r="G18" s="1">
        <v>1.5</v>
      </c>
      <c r="H18" s="1">
        <f t="shared" si="1"/>
        <v>-0.5</v>
      </c>
      <c r="I18" s="1">
        <f t="shared" si="2"/>
        <v>-0.5999999977648258</v>
      </c>
      <c r="J18" s="1">
        <f t="shared" si="3"/>
        <v>-0.5938571416551159</v>
      </c>
      <c r="K18" s="1">
        <f t="shared" si="4"/>
        <v>-0.5999999977648258</v>
      </c>
      <c r="L18" s="5">
        <f t="shared" si="5"/>
        <v>0.25</v>
      </c>
      <c r="M18" s="5">
        <f t="shared" si="0"/>
        <v>0.359999997317791</v>
      </c>
      <c r="N18" s="5">
        <f t="shared" si="0"/>
        <v>0.35266630469478444</v>
      </c>
      <c r="O18" s="5">
        <f t="shared" si="0"/>
        <v>0.359999997317791</v>
      </c>
    </row>
    <row r="19" spans="1:15" ht="12.75">
      <c r="A19" s="2">
        <v>1999</v>
      </c>
      <c r="B19">
        <v>2.25</v>
      </c>
      <c r="C19" s="1">
        <v>1.9999999999999432</v>
      </c>
      <c r="D19">
        <v>2.034782608695606</v>
      </c>
      <c r="E19">
        <v>2</v>
      </c>
      <c r="F19" s="1">
        <v>2.6</v>
      </c>
      <c r="G19" s="1">
        <v>2.6</v>
      </c>
      <c r="H19" s="1">
        <f t="shared" si="1"/>
        <v>0.3500000000000001</v>
      </c>
      <c r="I19" s="1">
        <f t="shared" si="2"/>
        <v>0.6000000000000569</v>
      </c>
      <c r="J19" s="1">
        <f t="shared" si="3"/>
        <v>0.5652173913043943</v>
      </c>
      <c r="K19" s="1">
        <f t="shared" si="4"/>
        <v>0.6000000000000001</v>
      </c>
      <c r="L19" s="5">
        <f t="shared" si="5"/>
        <v>0.12250000000000007</v>
      </c>
      <c r="M19" s="5">
        <f aca="true" t="shared" si="6" ref="M19:M26">I19^2</f>
        <v>0.3600000000000683</v>
      </c>
      <c r="N19" s="5">
        <f aca="true" t="shared" si="7" ref="N19:N26">J19^2</f>
        <v>0.31947069943294476</v>
      </c>
      <c r="O19" s="5">
        <f aca="true" t="shared" si="8" ref="O19:O26">K19^2</f>
        <v>0.3600000000000001</v>
      </c>
    </row>
    <row r="20" spans="1:15" ht="12.75">
      <c r="A20" s="2">
        <v>2000</v>
      </c>
      <c r="B20">
        <v>1.875</v>
      </c>
      <c r="C20" s="1">
        <v>1.8200876691441548</v>
      </c>
      <c r="D20">
        <v>1.8540675322873361</v>
      </c>
      <c r="E20">
        <v>1.9125214408229785</v>
      </c>
      <c r="F20" s="1">
        <v>2.4</v>
      </c>
      <c r="G20" s="1">
        <v>2.337669879984583</v>
      </c>
      <c r="H20" s="1">
        <f t="shared" si="1"/>
        <v>0.5249999999999999</v>
      </c>
      <c r="I20" s="1">
        <f t="shared" si="2"/>
        <v>0.5175822108404282</v>
      </c>
      <c r="J20" s="1">
        <f t="shared" si="3"/>
        <v>0.48360234769724686</v>
      </c>
      <c r="K20" s="1">
        <f t="shared" si="4"/>
        <v>0.4251484391616045</v>
      </c>
      <c r="L20" s="5">
        <f t="shared" si="5"/>
        <v>0.2756249999999999</v>
      </c>
      <c r="M20" s="5">
        <f t="shared" si="6"/>
        <v>0.2678913449784655</v>
      </c>
      <c r="N20" s="5">
        <f t="shared" si="7"/>
        <v>0.23387123069828886</v>
      </c>
      <c r="O20" s="5">
        <f t="shared" si="8"/>
        <v>0.1807511953215485</v>
      </c>
    </row>
    <row r="21" spans="1:15" ht="12.75">
      <c r="A21" s="2">
        <v>2001</v>
      </c>
      <c r="B21">
        <v>2</v>
      </c>
      <c r="C21" s="1">
        <v>2.099842256660278</v>
      </c>
      <c r="D21">
        <v>2.1909441035361836</v>
      </c>
      <c r="E21">
        <v>2.14315668821915</v>
      </c>
      <c r="F21" s="1">
        <v>1.3</v>
      </c>
      <c r="G21" s="1">
        <v>1.803589009464046</v>
      </c>
      <c r="H21" s="1">
        <f t="shared" si="1"/>
        <v>-0.7</v>
      </c>
      <c r="I21" s="1">
        <f t="shared" si="2"/>
        <v>-0.29625324719623203</v>
      </c>
      <c r="J21" s="1">
        <f t="shared" si="3"/>
        <v>-0.38735509407213753</v>
      </c>
      <c r="K21" s="1">
        <f t="shared" si="4"/>
        <v>-0.33956767875510385</v>
      </c>
      <c r="L21" s="5">
        <f t="shared" si="5"/>
        <v>0.48999999999999994</v>
      </c>
      <c r="M21" s="5">
        <f t="shared" si="6"/>
        <v>0.08776598647431176</v>
      </c>
      <c r="N21" s="5">
        <f t="shared" si="7"/>
        <v>0.15004396890363453</v>
      </c>
      <c r="O21" s="5">
        <f t="shared" si="8"/>
        <v>0.11530620845512941</v>
      </c>
    </row>
    <row r="22" spans="1:15" ht="12.75">
      <c r="A22" s="2">
        <v>2002</v>
      </c>
      <c r="B22">
        <v>1.5</v>
      </c>
      <c r="C22" s="1">
        <v>1.6493530162197234</v>
      </c>
      <c r="D22">
        <v>1.7014196555900376</v>
      </c>
      <c r="E22">
        <v>1.6578532601891238</v>
      </c>
      <c r="F22" s="1">
        <v>1.9</v>
      </c>
      <c r="G22" s="1">
        <v>1.3432641678663204</v>
      </c>
      <c r="H22" s="1">
        <f t="shared" si="1"/>
        <v>0.3999999999999999</v>
      </c>
      <c r="I22" s="1">
        <f t="shared" si="2"/>
        <v>-0.306088848353403</v>
      </c>
      <c r="J22" s="1">
        <f t="shared" si="3"/>
        <v>-0.3581554877237172</v>
      </c>
      <c r="K22" s="1">
        <f t="shared" si="4"/>
        <v>-0.3145890923228034</v>
      </c>
      <c r="L22" s="5">
        <f t="shared" si="5"/>
        <v>0.15999999999999992</v>
      </c>
      <c r="M22" s="5">
        <f t="shared" si="6"/>
        <v>0.09369038308631254</v>
      </c>
      <c r="N22" s="5">
        <f t="shared" si="7"/>
        <v>0.12827535338661375</v>
      </c>
      <c r="O22" s="5">
        <f t="shared" si="8"/>
        <v>0.09896629700848533</v>
      </c>
    </row>
    <row r="23" spans="1:15" ht="12.75">
      <c r="A23" s="2">
        <v>2003</v>
      </c>
      <c r="B23">
        <v>1.375</v>
      </c>
      <c r="C23" s="1">
        <v>1.725997842502791</v>
      </c>
      <c r="D23">
        <v>1.746139576589585</v>
      </c>
      <c r="E23">
        <v>1.7997123336933152</v>
      </c>
      <c r="F23" s="1">
        <v>1.4</v>
      </c>
      <c r="G23" s="1">
        <v>1.5020319706813723</v>
      </c>
      <c r="H23" s="1">
        <f t="shared" si="1"/>
        <v>0.02499999999999991</v>
      </c>
      <c r="I23" s="1">
        <f t="shared" si="2"/>
        <v>-0.2239658718214188</v>
      </c>
      <c r="J23" s="1">
        <f t="shared" si="3"/>
        <v>-0.2441076059082128</v>
      </c>
      <c r="K23" s="1">
        <f t="shared" si="4"/>
        <v>-0.2976803630119429</v>
      </c>
      <c r="L23" s="5">
        <f t="shared" si="5"/>
        <v>0.0006249999999999956</v>
      </c>
      <c r="M23" s="5">
        <f t="shared" si="6"/>
        <v>0.0501607117407282</v>
      </c>
      <c r="N23" s="5">
        <f t="shared" si="7"/>
        <v>0.059588523262239325</v>
      </c>
      <c r="O23" s="5">
        <f t="shared" si="8"/>
        <v>0.0886135985229221</v>
      </c>
    </row>
    <row r="24" spans="1:15" ht="12.75">
      <c r="A24" s="2">
        <v>2004</v>
      </c>
      <c r="B24">
        <v>1.125</v>
      </c>
      <c r="C24" s="1">
        <v>1.4365244585930803</v>
      </c>
      <c r="D24">
        <v>1.553754571496129</v>
      </c>
      <c r="E24">
        <v>1.4873915541761984</v>
      </c>
      <c r="F24" s="1">
        <v>1.6</v>
      </c>
      <c r="G24" s="1">
        <v>2.3549539768453975</v>
      </c>
      <c r="H24" s="1">
        <f t="shared" si="1"/>
        <v>0.4750000000000001</v>
      </c>
      <c r="I24" s="1">
        <f t="shared" si="2"/>
        <v>0.9184295182523172</v>
      </c>
      <c r="J24" s="1">
        <f t="shared" si="3"/>
        <v>0.8011994053492686</v>
      </c>
      <c r="K24" s="1">
        <f t="shared" si="4"/>
        <v>0.8675624226691991</v>
      </c>
      <c r="L24" s="5">
        <f t="shared" si="5"/>
        <v>0.22562500000000008</v>
      </c>
      <c r="M24" s="5">
        <f t="shared" si="6"/>
        <v>0.8435127799971835</v>
      </c>
      <c r="N24" s="5">
        <f t="shared" si="7"/>
        <v>0.6419204871320215</v>
      </c>
      <c r="O24" s="5">
        <f t="shared" si="8"/>
        <v>0.7526645572276501</v>
      </c>
    </row>
    <row r="25" spans="1:15" ht="12.75">
      <c r="A25" s="2">
        <v>2005</v>
      </c>
      <c r="B25">
        <v>1.625</v>
      </c>
      <c r="C25" s="1">
        <v>2.0258502154194002</v>
      </c>
      <c r="D25">
        <v>2.064349518406055</v>
      </c>
      <c r="E25">
        <v>1.949766248052498</v>
      </c>
      <c r="F25" s="1">
        <v>1.9</v>
      </c>
      <c r="G25" s="1">
        <v>2.990586918882032</v>
      </c>
      <c r="H25" s="1">
        <f t="shared" si="1"/>
        <v>0.2749999999999999</v>
      </c>
      <c r="I25" s="1">
        <f t="shared" si="2"/>
        <v>0.964736703462632</v>
      </c>
      <c r="J25" s="1">
        <f t="shared" si="3"/>
        <v>0.9262374004759772</v>
      </c>
      <c r="K25" s="1">
        <f t="shared" si="4"/>
        <v>1.0408206708295342</v>
      </c>
      <c r="L25" s="5">
        <f t="shared" si="5"/>
        <v>0.07562499999999996</v>
      </c>
      <c r="M25" s="5">
        <f t="shared" si="6"/>
        <v>0.9307169070079463</v>
      </c>
      <c r="N25" s="5">
        <f t="shared" si="7"/>
        <v>0.8579157220404958</v>
      </c>
      <c r="O25" s="5">
        <f t="shared" si="8"/>
        <v>1.0833076688260417</v>
      </c>
    </row>
    <row r="26" spans="1:15" ht="12.75">
      <c r="A26" s="2">
        <v>2006</v>
      </c>
      <c r="B26">
        <v>2</v>
      </c>
      <c r="C26" s="1">
        <v>2.358698527465941</v>
      </c>
      <c r="D26">
        <v>2.302624242300938</v>
      </c>
      <c r="E26">
        <v>2.2065955383110403</v>
      </c>
      <c r="F26" s="1">
        <v>2.3</v>
      </c>
      <c r="G26" s="1">
        <v>2.476047213742638</v>
      </c>
      <c r="H26" s="1">
        <f t="shared" si="1"/>
        <v>0.2999999999999998</v>
      </c>
      <c r="I26" s="1">
        <f t="shared" si="2"/>
        <v>0.11734868627669703</v>
      </c>
      <c r="J26" s="1">
        <f t="shared" si="3"/>
        <v>0.17342297144169994</v>
      </c>
      <c r="K26" s="1">
        <f t="shared" si="4"/>
        <v>0.26945167543159787</v>
      </c>
      <c r="L26" s="5">
        <f t="shared" si="5"/>
        <v>0.0899999999999999</v>
      </c>
      <c r="M26" s="5">
        <f t="shared" si="6"/>
        <v>0.013770714170866663</v>
      </c>
      <c r="N26" s="5">
        <f t="shared" si="7"/>
        <v>0.030075527023668672</v>
      </c>
      <c r="O26" s="5">
        <f t="shared" si="8"/>
        <v>0.07260420539289517</v>
      </c>
    </row>
    <row r="27" spans="1:15" ht="12.75">
      <c r="A27" s="2">
        <v>2007</v>
      </c>
      <c r="B27">
        <v>2.125</v>
      </c>
      <c r="C27" s="1">
        <v>2.244378314210871</v>
      </c>
      <c r="D27">
        <v>2.21911578971156</v>
      </c>
      <c r="E27">
        <v>2.1881304645385735</v>
      </c>
      <c r="F27" s="1"/>
      <c r="G27" s="1"/>
      <c r="L27" s="4">
        <f>AVERAGE(L3:L26)^0.5</f>
        <v>0.7201800260897003</v>
      </c>
      <c r="M27" s="4">
        <f>AVERAGE(M3:M26)^0.5</f>
        <v>0.8132893157607469</v>
      </c>
      <c r="N27" s="4">
        <f>AVERAGE(N3:N26)^0.5</f>
        <v>0.7756816862068862</v>
      </c>
      <c r="O27" s="4">
        <f>AVERAGE(O3:O26)^0.5</f>
        <v>0.7634665917505737</v>
      </c>
    </row>
    <row r="28" ht="12.75">
      <c r="L28" s="5"/>
    </row>
    <row r="29" ht="12.75">
      <c r="L29" s="4"/>
    </row>
    <row r="30" ht="12.75">
      <c r="F30" t="s">
        <v>14</v>
      </c>
    </row>
    <row r="31" ht="12.75">
      <c r="F31" t="s">
        <v>15</v>
      </c>
    </row>
    <row r="32" spans="11:15" ht="12.75">
      <c r="K32" s="43"/>
      <c r="L32" s="44" t="s">
        <v>55</v>
      </c>
      <c r="M32" s="45"/>
      <c r="N32" s="45"/>
      <c r="O32" s="46"/>
    </row>
    <row r="33" spans="11:15" ht="12.75">
      <c r="K33" s="47" t="s">
        <v>79</v>
      </c>
      <c r="L33" s="48" t="s">
        <v>2</v>
      </c>
      <c r="M33" s="48" t="s">
        <v>3</v>
      </c>
      <c r="N33" s="48" t="s">
        <v>80</v>
      </c>
      <c r="O33" s="49" t="s">
        <v>81</v>
      </c>
    </row>
    <row r="34" spans="11:15" ht="12.75">
      <c r="K34" s="50" t="s">
        <v>46</v>
      </c>
      <c r="L34" s="48">
        <f>AVERAGE(L3:L10)^0.5</f>
        <v>1.0356352204978758</v>
      </c>
      <c r="M34" s="48">
        <f>AVERAGE(M3:M10)^0.5</f>
        <v>1.047588865986586</v>
      </c>
      <c r="N34" s="48">
        <f>AVERAGE(N3:N10)^0.5</f>
        <v>0.98003839700758</v>
      </c>
      <c r="O34" s="49">
        <f>AVERAGE(O3:O10)^0.5</f>
        <v>0.9486049597259351</v>
      </c>
    </row>
    <row r="35" spans="11:15" ht="12.75">
      <c r="K35" s="51" t="s">
        <v>47</v>
      </c>
      <c r="L35" s="52">
        <f>AVERAGE(L11:L18)^0.5</f>
        <v>0.5508516134132676</v>
      </c>
      <c r="M35" s="52">
        <f>AVERAGE(M11:M18)^0.5</f>
        <v>0.7456121631389239</v>
      </c>
      <c r="N35" s="52">
        <f>AVERAGE(N11:N18)^0.5</f>
        <v>0.7361560883101484</v>
      </c>
      <c r="O35" s="53">
        <f>AVERAGE(O11:O18)^0.5</f>
        <v>0.7104685947997521</v>
      </c>
    </row>
    <row r="36" spans="11:15" ht="12.75">
      <c r="K36" s="89" t="s">
        <v>48</v>
      </c>
      <c r="L36" s="90">
        <f>AVERAGE(L19:L26)^0.5</f>
        <v>0.4242640687119285</v>
      </c>
      <c r="M36" s="90">
        <f>AVERAGE(M19:M26)^0.5</f>
        <v>0.5752726340023357</v>
      </c>
      <c r="N36" s="90">
        <f>AVERAGE(N19:N26)^0.5</f>
        <v>0.5501319741525559</v>
      </c>
      <c r="O36" s="91">
        <f>AVERAGE(O19:O26)^0.5</f>
        <v>0.5865379069969255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M32" sqref="M31:M32"/>
    </sheetView>
  </sheetViews>
  <sheetFormatPr defaultColWidth="9.140625" defaultRowHeight="12.75"/>
  <cols>
    <col min="4" max="4" width="9.8515625" style="0" bestFit="1" customWidth="1"/>
    <col min="5" max="5" width="11.28125" style="0" bestFit="1" customWidth="1"/>
    <col min="7" max="7" width="17.8515625" style="0" bestFit="1" customWidth="1"/>
    <col min="8" max="9" width="11.8515625" style="1" bestFit="1" customWidth="1"/>
  </cols>
  <sheetData>
    <row r="1" ht="12.75">
      <c r="A1" t="s">
        <v>84</v>
      </c>
    </row>
    <row r="2" spans="1:9" s="28" customFormat="1" ht="38.25">
      <c r="A2" s="28" t="s">
        <v>1</v>
      </c>
      <c r="B2" s="29" t="s">
        <v>2</v>
      </c>
      <c r="C2" s="29" t="s">
        <v>3</v>
      </c>
      <c r="D2" s="29" t="s">
        <v>6</v>
      </c>
      <c r="E2" s="29" t="s">
        <v>7</v>
      </c>
      <c r="F2" s="29" t="s">
        <v>8</v>
      </c>
      <c r="H2" s="29" t="s">
        <v>53</v>
      </c>
      <c r="I2" s="29" t="s">
        <v>54</v>
      </c>
    </row>
    <row r="3" spans="1:9" ht="12.75">
      <c r="A3" s="2">
        <v>1983</v>
      </c>
      <c r="B3" s="6">
        <v>4.5</v>
      </c>
      <c r="C3" s="6">
        <v>5.079401232037073</v>
      </c>
      <c r="D3" s="6">
        <v>4.057140484199162</v>
      </c>
      <c r="E3" s="6">
        <f aca="true" t="shared" si="0" ref="E3:E26">D3-B3</f>
        <v>-0.44285951580083793</v>
      </c>
      <c r="F3" s="6">
        <f aca="true" t="shared" si="1" ref="F3:F26">D3-C3</f>
        <v>-1.0222607478379109</v>
      </c>
      <c r="G3" s="4"/>
      <c r="H3" s="1">
        <f>E3*E3</f>
        <v>0.19612455073535262</v>
      </c>
      <c r="I3" s="1">
        <f>F3*F3</f>
        <v>1.0450170365701248</v>
      </c>
    </row>
    <row r="4" spans="1:9" ht="12.75">
      <c r="A4" s="2">
        <v>1984</v>
      </c>
      <c r="B4" s="6">
        <v>5.125</v>
      </c>
      <c r="C4" s="6">
        <v>5.01846603114028</v>
      </c>
      <c r="D4" s="6">
        <v>3.528874999189302</v>
      </c>
      <c r="E4" s="6">
        <f t="shared" si="0"/>
        <v>-1.596125000810698</v>
      </c>
      <c r="F4" s="6">
        <f t="shared" si="1"/>
        <v>-1.4895910319509778</v>
      </c>
      <c r="G4" s="4"/>
      <c r="H4" s="1">
        <f aca="true" t="shared" si="2" ref="H4:I26">E4*E4</f>
        <v>2.5476150182129507</v>
      </c>
      <c r="I4" s="1">
        <f t="shared" si="2"/>
        <v>2.2188814424687786</v>
      </c>
    </row>
    <row r="5" spans="1:9" ht="12.75">
      <c r="A5" s="2">
        <v>1985</v>
      </c>
      <c r="B5" s="6">
        <v>4.5</v>
      </c>
      <c r="C5" s="6">
        <v>3.8150993569711744</v>
      </c>
      <c r="D5" s="6">
        <v>3.1548875174270297</v>
      </c>
      <c r="E5" s="6">
        <f t="shared" si="0"/>
        <v>-1.3451124825729703</v>
      </c>
      <c r="F5" s="6">
        <f t="shared" si="1"/>
        <v>-0.6602118395441448</v>
      </c>
      <c r="G5" s="4"/>
      <c r="H5" s="1">
        <f t="shared" si="2"/>
        <v>1.8093275907736195</v>
      </c>
      <c r="I5" s="1">
        <f t="shared" si="2"/>
        <v>0.43587967307426356</v>
      </c>
    </row>
    <row r="6" spans="1:9" ht="12.75">
      <c r="A6" s="2">
        <v>1986</v>
      </c>
      <c r="B6" s="6">
        <v>3.625</v>
      </c>
      <c r="C6" s="6">
        <v>3.606866289936561</v>
      </c>
      <c r="D6" s="6">
        <v>2.1614797488149318</v>
      </c>
      <c r="E6" s="6">
        <f t="shared" si="0"/>
        <v>-1.4635202511850682</v>
      </c>
      <c r="F6" s="6">
        <f t="shared" si="1"/>
        <v>-1.4453865411216293</v>
      </c>
      <c r="G6" s="4"/>
      <c r="H6" s="1">
        <f t="shared" si="2"/>
        <v>2.141891525628805</v>
      </c>
      <c r="I6" s="1">
        <f t="shared" si="2"/>
        <v>2.0891422532555475</v>
      </c>
    </row>
    <row r="7" spans="1:9" ht="12.75">
      <c r="A7" s="2">
        <v>1987</v>
      </c>
      <c r="B7" s="6">
        <v>3.375</v>
      </c>
      <c r="C7" s="6">
        <v>3.813023362535073</v>
      </c>
      <c r="D7" s="6">
        <v>3.253455294409502</v>
      </c>
      <c r="E7" s="6">
        <f t="shared" si="0"/>
        <v>-0.12154470559049813</v>
      </c>
      <c r="F7" s="6">
        <f t="shared" si="1"/>
        <v>-0.559568068125571</v>
      </c>
      <c r="G7" s="4"/>
      <c r="H7" s="1">
        <f t="shared" si="2"/>
        <v>0.014773115457080866</v>
      </c>
      <c r="I7" s="1">
        <f t="shared" si="2"/>
        <v>0.3131164228657837</v>
      </c>
    </row>
    <row r="8" spans="1:9" ht="12.75">
      <c r="A8" s="2">
        <v>1988</v>
      </c>
      <c r="B8" s="6">
        <v>3.375</v>
      </c>
      <c r="C8" s="6">
        <v>3.826107039372695</v>
      </c>
      <c r="D8" s="6">
        <v>4.1944381846781065</v>
      </c>
      <c r="E8" s="6">
        <f t="shared" si="0"/>
        <v>0.8194381846781065</v>
      </c>
      <c r="F8" s="6">
        <f t="shared" si="1"/>
        <v>0.36833114530541167</v>
      </c>
      <c r="G8" s="4"/>
      <c r="H8" s="1">
        <f t="shared" si="2"/>
        <v>0.6714789385085506</v>
      </c>
      <c r="I8" s="1">
        <f t="shared" si="2"/>
        <v>0.13566783260199627</v>
      </c>
    </row>
    <row r="9" spans="1:9" ht="12.75">
      <c r="A9" s="2">
        <v>1989</v>
      </c>
      <c r="B9" s="6">
        <v>4.25</v>
      </c>
      <c r="C9" s="6">
        <v>4.357451562345338</v>
      </c>
      <c r="D9" s="6">
        <v>3.853080710884993</v>
      </c>
      <c r="E9" s="6">
        <f t="shared" si="0"/>
        <v>-0.39691928911500707</v>
      </c>
      <c r="F9" s="6">
        <f t="shared" si="1"/>
        <v>-0.5043708514603447</v>
      </c>
      <c r="G9" s="4"/>
      <c r="H9" s="1">
        <f t="shared" si="2"/>
        <v>0.15754492207156257</v>
      </c>
      <c r="I9" s="1">
        <f t="shared" si="2"/>
        <v>0.2543899558028331</v>
      </c>
    </row>
    <row r="10" spans="1:9" ht="12.75">
      <c r="A10" s="2">
        <v>1990</v>
      </c>
      <c r="B10" s="6">
        <v>4.125</v>
      </c>
      <c r="C10" s="6">
        <v>4.122880790569716</v>
      </c>
      <c r="D10" s="6">
        <v>3.97857941254931</v>
      </c>
      <c r="E10" s="6">
        <f t="shared" si="0"/>
        <v>-0.14642058745068987</v>
      </c>
      <c r="F10" s="6">
        <f t="shared" si="1"/>
        <v>-0.14430137802040566</v>
      </c>
      <c r="G10" s="4"/>
      <c r="H10" s="1">
        <f t="shared" si="2"/>
        <v>0.021438988429405118</v>
      </c>
      <c r="I10" s="1">
        <f t="shared" si="2"/>
        <v>0.020822887698588012</v>
      </c>
    </row>
    <row r="11" spans="1:9" ht="12.75">
      <c r="A11" s="2">
        <v>1991</v>
      </c>
      <c r="B11" s="6">
        <v>3.375</v>
      </c>
      <c r="C11" s="6">
        <v>3.725550535028555</v>
      </c>
      <c r="D11" s="6">
        <v>2.9851006188891693</v>
      </c>
      <c r="E11" s="6">
        <f t="shared" si="0"/>
        <v>-0.38989938111083067</v>
      </c>
      <c r="F11" s="6">
        <f t="shared" si="1"/>
        <v>-0.7404499161393856</v>
      </c>
      <c r="G11" s="4"/>
      <c r="H11" s="1">
        <f t="shared" si="2"/>
        <v>0.15202152739060878</v>
      </c>
      <c r="I11" s="1">
        <f t="shared" si="2"/>
        <v>0.5482660783108232</v>
      </c>
    </row>
    <row r="12" spans="1:9" ht="12.75">
      <c r="A12" s="3">
        <v>1992</v>
      </c>
      <c r="B12" s="6">
        <v>3</v>
      </c>
      <c r="C12" s="6">
        <v>2.972956104068592</v>
      </c>
      <c r="D12" s="6">
        <v>2.374216694221354</v>
      </c>
      <c r="E12" s="6">
        <f t="shared" si="0"/>
        <v>-0.6257833057786462</v>
      </c>
      <c r="F12" s="6">
        <f t="shared" si="1"/>
        <v>-0.5987394098472381</v>
      </c>
      <c r="G12" s="4"/>
      <c r="H12" s="1">
        <f t="shared" si="2"/>
        <v>0.39160474579125054</v>
      </c>
      <c r="I12" s="1">
        <f t="shared" si="2"/>
        <v>0.35848888090421893</v>
      </c>
    </row>
    <row r="13" spans="1:9" ht="12.75">
      <c r="A13" s="2">
        <v>1993</v>
      </c>
      <c r="B13" s="6">
        <v>2.625</v>
      </c>
      <c r="C13" s="6">
        <v>2.81944316224294</v>
      </c>
      <c r="D13" s="6">
        <v>2.2079511368978233</v>
      </c>
      <c r="E13" s="6">
        <f t="shared" si="0"/>
        <v>-0.4170488631021767</v>
      </c>
      <c r="F13" s="6">
        <f t="shared" si="1"/>
        <v>-0.6114920253451168</v>
      </c>
      <c r="G13" s="4"/>
      <c r="H13" s="1">
        <f t="shared" si="2"/>
        <v>0.17392975421481813</v>
      </c>
      <c r="I13" s="1">
        <f t="shared" si="2"/>
        <v>0.373922497060673</v>
      </c>
    </row>
    <row r="14" spans="1:9" ht="12.75">
      <c r="A14" s="2">
        <v>1994</v>
      </c>
      <c r="B14" s="6">
        <v>2.625</v>
      </c>
      <c r="C14" s="6">
        <v>2.801760043759105</v>
      </c>
      <c r="D14" s="6">
        <v>2.2824595678900828</v>
      </c>
      <c r="E14" s="6">
        <f t="shared" si="0"/>
        <v>-0.34254043210991725</v>
      </c>
      <c r="F14" s="6">
        <f t="shared" si="1"/>
        <v>-0.5193004758690223</v>
      </c>
      <c r="G14" s="4"/>
      <c r="H14" s="1">
        <f t="shared" si="2"/>
        <v>0.11733394763004883</v>
      </c>
      <c r="I14" s="1">
        <f t="shared" si="2"/>
        <v>0.269672984237793</v>
      </c>
    </row>
    <row r="15" spans="1:9" ht="12.75">
      <c r="A15" s="2">
        <v>1995</v>
      </c>
      <c r="B15" s="6">
        <v>3</v>
      </c>
      <c r="C15" s="6">
        <v>2.9705559184095343</v>
      </c>
      <c r="D15" s="6">
        <v>2.3744373314057876</v>
      </c>
      <c r="E15" s="6">
        <f t="shared" si="0"/>
        <v>-0.6255626685942124</v>
      </c>
      <c r="F15" s="6">
        <f t="shared" si="1"/>
        <v>-0.5961185870037466</v>
      </c>
      <c r="G15" s="4"/>
      <c r="H15" s="1">
        <f t="shared" si="2"/>
        <v>0.3913286523387124</v>
      </c>
      <c r="I15" s="1">
        <f t="shared" si="2"/>
        <v>0.35535736977134347</v>
      </c>
    </row>
    <row r="16" spans="1:9" ht="12.75">
      <c r="A16" s="2">
        <v>1996</v>
      </c>
      <c r="B16" s="6">
        <v>2.375</v>
      </c>
      <c r="C16" s="6">
        <v>2.3578909214079786</v>
      </c>
      <c r="D16" s="6">
        <v>1.7630901377842623</v>
      </c>
      <c r="E16" s="6">
        <f t="shared" si="0"/>
        <v>-0.6119098622157377</v>
      </c>
      <c r="F16" s="6">
        <f t="shared" si="1"/>
        <v>-0.5948007836237164</v>
      </c>
      <c r="G16" s="4"/>
      <c r="H16" s="1">
        <f t="shared" si="2"/>
        <v>0.37443367947688316</v>
      </c>
      <c r="I16" s="1">
        <f t="shared" si="2"/>
        <v>0.35378797219938707</v>
      </c>
    </row>
    <row r="17" spans="1:9" ht="12.75">
      <c r="A17" s="2">
        <v>1997</v>
      </c>
      <c r="B17" s="6">
        <v>2.5</v>
      </c>
      <c r="C17" s="6">
        <v>2.3848373080853187</v>
      </c>
      <c r="D17" s="6">
        <v>1.797946099772818</v>
      </c>
      <c r="E17" s="6">
        <f t="shared" si="0"/>
        <v>-0.702053900227182</v>
      </c>
      <c r="F17" s="6">
        <f t="shared" si="1"/>
        <v>-0.5868912083125006</v>
      </c>
      <c r="G17" s="4"/>
      <c r="H17" s="1">
        <f t="shared" si="2"/>
        <v>0.4928796788241979</v>
      </c>
      <c r="I17" s="1">
        <f t="shared" si="2"/>
        <v>0.344441290394507</v>
      </c>
    </row>
    <row r="18" spans="1:9" ht="12.75">
      <c r="A18" s="2">
        <v>1998</v>
      </c>
      <c r="B18" s="6">
        <v>1.75</v>
      </c>
      <c r="C18" s="6">
        <v>1.8963144828355265</v>
      </c>
      <c r="D18" s="6">
        <v>0.8846377656972937</v>
      </c>
      <c r="E18" s="6">
        <f t="shared" si="0"/>
        <v>-0.8653622343027063</v>
      </c>
      <c r="F18" s="6">
        <f t="shared" si="1"/>
        <v>-1.0116767171382328</v>
      </c>
      <c r="G18" s="4"/>
      <c r="H18" s="1">
        <f t="shared" si="2"/>
        <v>0.748851796557372</v>
      </c>
      <c r="I18" s="1">
        <f t="shared" si="2"/>
        <v>1.023489779999592</v>
      </c>
    </row>
    <row r="19" spans="1:9" ht="12.75">
      <c r="A19" s="2">
        <v>1999</v>
      </c>
      <c r="B19" s="6">
        <v>1.5</v>
      </c>
      <c r="C19" s="6">
        <v>1.4720502481857523</v>
      </c>
      <c r="D19" s="6">
        <v>1.6033533037765446</v>
      </c>
      <c r="E19" s="6">
        <f t="shared" si="0"/>
        <v>0.10335330377654461</v>
      </c>
      <c r="F19" s="6">
        <f t="shared" si="1"/>
        <v>0.13130305559079236</v>
      </c>
      <c r="G19" s="4"/>
      <c r="H19" s="1">
        <f t="shared" si="2"/>
        <v>0.010681905401526711</v>
      </c>
      <c r="I19" s="1">
        <f t="shared" si="2"/>
        <v>0.01724049240747871</v>
      </c>
    </row>
    <row r="20" spans="1:9" ht="12.75">
      <c r="A20" s="2">
        <v>2000</v>
      </c>
      <c r="B20" s="6">
        <v>1.75</v>
      </c>
      <c r="C20" s="6">
        <v>1.872607446279717</v>
      </c>
      <c r="D20" s="6">
        <v>2.337669879984583</v>
      </c>
      <c r="E20" s="6">
        <f t="shared" si="0"/>
        <v>0.587669879984583</v>
      </c>
      <c r="F20" s="6">
        <f t="shared" si="1"/>
        <v>0.4650624337048659</v>
      </c>
      <c r="G20" s="4"/>
      <c r="H20" s="1">
        <f t="shared" si="2"/>
        <v>0.34535588784109417</v>
      </c>
      <c r="I20" s="1">
        <f t="shared" si="2"/>
        <v>0.21628306724349278</v>
      </c>
    </row>
    <row r="21" spans="1:9" ht="12.75">
      <c r="A21" s="2">
        <v>2001</v>
      </c>
      <c r="B21" s="6">
        <v>2.25</v>
      </c>
      <c r="C21" s="6">
        <v>1.962517722743184</v>
      </c>
      <c r="D21" s="6">
        <v>1.803589009464046</v>
      </c>
      <c r="E21" s="6">
        <f t="shared" si="0"/>
        <v>-0.4464109905359539</v>
      </c>
      <c r="F21" s="6">
        <f t="shared" si="1"/>
        <v>-0.15892871327913793</v>
      </c>
      <c r="G21" s="4"/>
      <c r="H21" s="1">
        <f t="shared" si="2"/>
        <v>0.19928277247129153</v>
      </c>
      <c r="I21" s="1">
        <f t="shared" si="2"/>
        <v>0.025258335904562435</v>
      </c>
    </row>
    <row r="22" spans="1:9" ht="12.75">
      <c r="A22" s="2">
        <v>2002</v>
      </c>
      <c r="B22" s="6">
        <v>1.5</v>
      </c>
      <c r="C22" s="6">
        <v>1.8103613995036123</v>
      </c>
      <c r="D22" s="6">
        <v>1.3432641678663204</v>
      </c>
      <c r="E22" s="6">
        <f t="shared" si="0"/>
        <v>-0.1567358321336796</v>
      </c>
      <c r="F22" s="6">
        <f t="shared" si="1"/>
        <v>-0.4670972316372919</v>
      </c>
      <c r="G22" s="4"/>
      <c r="H22" s="1">
        <f t="shared" si="2"/>
        <v>0.024566121074636987</v>
      </c>
      <c r="I22" s="1">
        <f t="shared" si="2"/>
        <v>0.2181798238032219</v>
      </c>
    </row>
    <row r="23" spans="1:9" ht="12.75">
      <c r="A23" s="2">
        <v>2003</v>
      </c>
      <c r="B23" s="6">
        <v>1.5</v>
      </c>
      <c r="C23" s="6">
        <v>1.7409297900365934</v>
      </c>
      <c r="D23" s="6">
        <v>1.5020319706813723</v>
      </c>
      <c r="E23" s="6">
        <f t="shared" si="0"/>
        <v>0.002031970681372286</v>
      </c>
      <c r="F23" s="6">
        <f t="shared" si="1"/>
        <v>-0.23889781935522114</v>
      </c>
      <c r="G23" s="4"/>
      <c r="H23" s="1">
        <f t="shared" si="2"/>
        <v>4.128904849956552E-06</v>
      </c>
      <c r="I23" s="1">
        <f t="shared" si="2"/>
        <v>0.05707216809267987</v>
      </c>
    </row>
    <row r="24" spans="1:9" ht="12.75">
      <c r="A24" s="2">
        <v>2004</v>
      </c>
      <c r="B24" s="6">
        <v>1.125</v>
      </c>
      <c r="C24" s="6">
        <v>1.5501635149123727</v>
      </c>
      <c r="D24" s="6">
        <v>2.3549539768453975</v>
      </c>
      <c r="E24" s="6">
        <f t="shared" si="0"/>
        <v>1.2299539768453975</v>
      </c>
      <c r="F24" s="6">
        <f t="shared" si="1"/>
        <v>0.8047904619330248</v>
      </c>
      <c r="G24" s="4"/>
      <c r="H24" s="1">
        <f t="shared" si="2"/>
        <v>1.5127867851578087</v>
      </c>
      <c r="I24" s="1">
        <f t="shared" si="2"/>
        <v>0.6476876876183715</v>
      </c>
    </row>
    <row r="25" spans="1:9" ht="12.75">
      <c r="A25" s="2">
        <v>2005</v>
      </c>
      <c r="B25" s="6">
        <v>1.75</v>
      </c>
      <c r="C25" s="6">
        <v>2.2043067811473023</v>
      </c>
      <c r="D25" s="6">
        <v>2.990586918882032</v>
      </c>
      <c r="E25" s="6">
        <f t="shared" si="0"/>
        <v>1.2405869188820322</v>
      </c>
      <c r="F25" s="6">
        <f t="shared" si="1"/>
        <v>0.7862801377347299</v>
      </c>
      <c r="G25" s="4"/>
      <c r="H25" s="1">
        <f t="shared" si="2"/>
        <v>1.539055903301214</v>
      </c>
      <c r="I25" s="1">
        <f t="shared" si="2"/>
        <v>0.6182364549961459</v>
      </c>
    </row>
    <row r="26" spans="1:9" ht="12.75">
      <c r="A26" s="2">
        <v>2006</v>
      </c>
      <c r="B26" s="6">
        <v>2.25</v>
      </c>
      <c r="C26" s="6">
        <v>2.4798983082545027</v>
      </c>
      <c r="D26" s="6">
        <v>2.476047213742638</v>
      </c>
      <c r="E26" s="6">
        <f t="shared" si="0"/>
        <v>0.22604721374263814</v>
      </c>
      <c r="F26" s="6">
        <f t="shared" si="1"/>
        <v>-0.0038510945118646056</v>
      </c>
      <c r="G26" s="4"/>
      <c r="H26" s="1">
        <f t="shared" si="2"/>
        <v>0.05109734284080993</v>
      </c>
      <c r="I26" s="1">
        <f t="shared" si="2"/>
        <v>1.4830928939313686E-05</v>
      </c>
    </row>
    <row r="27" ht="12.75">
      <c r="A27" s="2">
        <v>2007</v>
      </c>
    </row>
    <row r="28" spans="7:9" ht="12.75">
      <c r="G28" s="43"/>
      <c r="H28" s="44" t="s">
        <v>55</v>
      </c>
      <c r="I28" s="46"/>
    </row>
    <row r="29" spans="7:9" ht="12.75">
      <c r="G29" s="47" t="s">
        <v>79</v>
      </c>
      <c r="H29" s="48" t="s">
        <v>2</v>
      </c>
      <c r="I29" s="49" t="s">
        <v>3</v>
      </c>
    </row>
    <row r="30" spans="7:9" ht="12.75">
      <c r="G30" s="50" t="s">
        <v>56</v>
      </c>
      <c r="H30" s="48">
        <f>SQRT(AVERAGE(H3:H26))</f>
        <v>0.766088802485131</v>
      </c>
      <c r="I30" s="49">
        <f>SQRT(AVERAGE(I3:I26))</f>
        <v>0.7053461685055533</v>
      </c>
    </row>
    <row r="31" spans="7:9" ht="12.75">
      <c r="G31" s="50" t="s">
        <v>57</v>
      </c>
      <c r="H31" s="48">
        <f>SQRT(AVERAGE(H3:H10))</f>
        <v>0.9721236193134934</v>
      </c>
      <c r="I31" s="49">
        <f>SQRT(AVERAGE(I3:I10))</f>
        <v>0.9022830420894762</v>
      </c>
    </row>
    <row r="32" spans="7:9" ht="12.75">
      <c r="G32" s="50" t="s">
        <v>58</v>
      </c>
      <c r="H32" s="48">
        <f>SQRT(AVERAGE(H11:H18))</f>
        <v>0.5960687651420652</v>
      </c>
      <c r="I32" s="49">
        <f>SQRT(AVERAGE(I11:I18))</f>
        <v>0.6733708908245085</v>
      </c>
    </row>
    <row r="33" spans="7:9" ht="12.75">
      <c r="G33" s="51" t="s">
        <v>59</v>
      </c>
      <c r="H33" s="52">
        <f>SQRT(AVERAGE(H19:H26))</f>
        <v>0.6784938141753055</v>
      </c>
      <c r="I33" s="53">
        <f>SQRT(AVERAGE(I19:I26))</f>
        <v>0.47433807313387943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D37">
      <selection activeCell="I67" sqref="I67:M73"/>
    </sheetView>
  </sheetViews>
  <sheetFormatPr defaultColWidth="9.140625" defaultRowHeight="12.75"/>
  <cols>
    <col min="1" max="1" width="11.57421875" style="25" bestFit="1" customWidth="1"/>
    <col min="2" max="2" width="12.00390625" style="0" bestFit="1" customWidth="1"/>
    <col min="3" max="3" width="9.28125" style="0" bestFit="1" customWidth="1"/>
    <col min="4" max="4" width="10.00390625" style="0" bestFit="1" customWidth="1"/>
    <col min="5" max="6" width="18.140625" style="0" bestFit="1" customWidth="1"/>
    <col min="7" max="7" width="12.57421875" style="0" bestFit="1" customWidth="1"/>
    <col min="8" max="8" width="18.8515625" style="0" customWidth="1"/>
    <col min="9" max="9" width="17.140625" style="0" bestFit="1" customWidth="1"/>
    <col min="10" max="10" width="16.421875" style="0" bestFit="1" customWidth="1"/>
    <col min="11" max="12" width="12.00390625" style="0" bestFit="1" customWidth="1"/>
    <col min="13" max="13" width="15.57421875" style="0" bestFit="1" customWidth="1"/>
    <col min="14" max="14" width="15.7109375" style="0" bestFit="1" customWidth="1"/>
    <col min="15" max="15" width="18.00390625" style="0" bestFit="1" customWidth="1"/>
    <col min="16" max="16" width="11.28125" style="0" customWidth="1"/>
    <col min="17" max="17" width="12.421875" style="0" bestFit="1" customWidth="1"/>
    <col min="18" max="18" width="17.00390625" style="0" bestFit="1" customWidth="1"/>
    <col min="19" max="19" width="16.28125" style="0" bestFit="1" customWidth="1"/>
    <col min="20" max="20" width="12.421875" style="0" customWidth="1"/>
    <col min="21" max="21" width="11.8515625" style="0" bestFit="1" customWidth="1"/>
    <col min="22" max="22" width="15.421875" style="0" bestFit="1" customWidth="1"/>
  </cols>
  <sheetData>
    <row r="1" spans="1:9" ht="12.75">
      <c r="A1" s="54" t="s">
        <v>85</v>
      </c>
      <c r="I1" t="s">
        <v>52</v>
      </c>
    </row>
    <row r="2" spans="1:10" ht="12.75">
      <c r="A2" s="77" t="s">
        <v>20</v>
      </c>
      <c r="B2" s="77"/>
      <c r="C2" s="77"/>
      <c r="D2" s="77"/>
      <c r="E2" s="77"/>
      <c r="F2" s="77"/>
      <c r="G2" s="77"/>
      <c r="H2" s="78"/>
      <c r="I2" s="78"/>
      <c r="J2" s="78"/>
    </row>
    <row r="3" spans="1:11" ht="12.75">
      <c r="A3" s="24"/>
      <c r="B3" s="83" t="s">
        <v>51</v>
      </c>
      <c r="C3" s="84"/>
      <c r="D3" s="84"/>
      <c r="E3" s="84"/>
      <c r="F3" s="11"/>
      <c r="G3" s="11"/>
      <c r="H3" s="11"/>
      <c r="I3" s="12" t="s">
        <v>50</v>
      </c>
      <c r="J3" s="12"/>
      <c r="K3" s="12"/>
    </row>
    <row r="4" spans="1:13" ht="12.75">
      <c r="A4" s="25" t="s">
        <v>1</v>
      </c>
      <c r="B4" s="15" t="s">
        <v>16</v>
      </c>
      <c r="C4" s="15" t="s">
        <v>17</v>
      </c>
      <c r="D4" s="15" t="s">
        <v>18</v>
      </c>
      <c r="E4" s="14" t="s">
        <v>19</v>
      </c>
      <c r="F4" s="13" t="s">
        <v>22</v>
      </c>
      <c r="G4" s="13" t="s">
        <v>23</v>
      </c>
      <c r="H4" s="13" t="s">
        <v>24</v>
      </c>
      <c r="I4" s="13" t="s">
        <v>19</v>
      </c>
      <c r="J4" s="9" t="s">
        <v>25</v>
      </c>
      <c r="K4" s="9" t="s">
        <v>26</v>
      </c>
      <c r="L4" s="10" t="s">
        <v>27</v>
      </c>
      <c r="M4" t="s">
        <v>29</v>
      </c>
    </row>
    <row r="5" spans="1:13" ht="12.75">
      <c r="A5" s="25">
        <v>1983</v>
      </c>
      <c r="B5" s="16">
        <v>4.557610293714398</v>
      </c>
      <c r="C5" s="16">
        <v>3.83</v>
      </c>
      <c r="D5" s="16">
        <v>5.10510510510509</v>
      </c>
      <c r="E5" s="17">
        <v>6.47363117474669</v>
      </c>
      <c r="F5" s="18">
        <v>4.057140484199162</v>
      </c>
      <c r="G5" s="18">
        <v>3.233492171545249</v>
      </c>
      <c r="H5" s="18">
        <v>3.4449760765550286</v>
      </c>
      <c r="I5" s="19">
        <v>4.92434866583196</v>
      </c>
      <c r="J5" s="6">
        <f>(F5-B5)^2</f>
        <v>0.2504700302362166</v>
      </c>
      <c r="K5" s="6">
        <f aca="true" t="shared" si="0" ref="K5:M20">(G5-C5)^2</f>
        <v>0.35582158940780256</v>
      </c>
      <c r="L5" s="6">
        <f t="shared" si="0"/>
        <v>2.7560283914345707</v>
      </c>
      <c r="M5" s="6">
        <f t="shared" si="0"/>
        <v>2.4002762924291194</v>
      </c>
    </row>
    <row r="6" spans="1:13" ht="12.75">
      <c r="A6" s="25">
        <v>1984</v>
      </c>
      <c r="B6" s="16">
        <v>4.057140484199162</v>
      </c>
      <c r="C6" s="16">
        <v>3.233492171545249</v>
      </c>
      <c r="D6" s="16">
        <v>3.4449760765550286</v>
      </c>
      <c r="E6" s="17">
        <v>4.92434866583196</v>
      </c>
      <c r="F6" s="18">
        <v>3.528874999189302</v>
      </c>
      <c r="G6" s="18">
        <v>4.154302670623156</v>
      </c>
      <c r="H6" s="18">
        <v>3.1944444444444553</v>
      </c>
      <c r="I6" s="19">
        <v>3.55008970908754</v>
      </c>
      <c r="J6" s="6">
        <f aca="true" t="shared" si="1" ref="J6:J28">(F6-B6)^2</f>
        <v>0.27906442265270265</v>
      </c>
      <c r="K6" s="6">
        <f t="shared" si="0"/>
        <v>0.8478919752121031</v>
      </c>
      <c r="L6" s="6">
        <f t="shared" si="0"/>
        <v>0.06276609868798763</v>
      </c>
      <c r="M6" s="6">
        <f t="shared" si="0"/>
        <v>1.8885876801922625</v>
      </c>
    </row>
    <row r="7" spans="1:13" ht="12.75">
      <c r="A7" s="25">
        <v>1985</v>
      </c>
      <c r="B7" s="16">
        <v>3.528874999189302</v>
      </c>
      <c r="C7" s="16">
        <v>4.154302670623156</v>
      </c>
      <c r="D7" s="16">
        <v>3.1944444444444553</v>
      </c>
      <c r="E7" s="17">
        <v>3.55008970908754</v>
      </c>
      <c r="F7" s="18">
        <v>3.1548875174270297</v>
      </c>
      <c r="G7" s="18">
        <v>3.5137701804368593</v>
      </c>
      <c r="H7" s="18">
        <v>3.1021897810219023</v>
      </c>
      <c r="I7" s="19">
        <v>4.57420038868916</v>
      </c>
      <c r="J7" s="6">
        <f t="shared" si="1"/>
        <v>0.139866636514886</v>
      </c>
      <c r="K7" s="6">
        <f t="shared" si="0"/>
        <v>0.4102818709842578</v>
      </c>
      <c r="L7" s="6">
        <f t="shared" si="0"/>
        <v>0.00851092292320853</v>
      </c>
      <c r="M7" s="6">
        <f t="shared" si="0"/>
        <v>1.0488026840740923</v>
      </c>
    </row>
    <row r="8" spans="1:13" ht="12.75">
      <c r="A8" s="25">
        <v>1986</v>
      </c>
      <c r="B8" s="16">
        <v>3.1548875174270297</v>
      </c>
      <c r="C8" s="16">
        <v>3.5137701804368593</v>
      </c>
      <c r="D8" s="16">
        <v>3.1021897810219023</v>
      </c>
      <c r="E8" s="17">
        <v>4.57420038868916</v>
      </c>
      <c r="F8" s="18">
        <v>2.1614797488149318</v>
      </c>
      <c r="G8" s="18">
        <v>1.3455657492354778</v>
      </c>
      <c r="H8" s="18">
        <v>1.6754850088183337</v>
      </c>
      <c r="I8" s="19">
        <v>3.52407373159891</v>
      </c>
      <c r="J8" s="6">
        <f t="shared" si="1"/>
        <v>0.9868589947388674</v>
      </c>
      <c r="K8" s="6">
        <f t="shared" si="0"/>
        <v>4.701110455481306</v>
      </c>
      <c r="L8" s="6">
        <f t="shared" si="0"/>
        <v>2.0354865070284367</v>
      </c>
      <c r="M8" s="6">
        <f t="shared" si="0"/>
        <v>1.1027659959315441</v>
      </c>
    </row>
    <row r="9" spans="1:13" ht="12.75">
      <c r="A9" s="25">
        <v>1987</v>
      </c>
      <c r="B9" s="16">
        <v>2.1614797488149318</v>
      </c>
      <c r="C9" s="16">
        <v>1.3455657492354778</v>
      </c>
      <c r="D9" s="16">
        <v>1.6754850088183337</v>
      </c>
      <c r="E9" s="17">
        <v>3.52407373159891</v>
      </c>
      <c r="F9" s="18">
        <v>3.253455294409502</v>
      </c>
      <c r="G9" s="18">
        <v>4.405552202776075</v>
      </c>
      <c r="H9" s="18">
        <v>4.774305555555558</v>
      </c>
      <c r="I9" s="19">
        <v>4.54929287224155</v>
      </c>
      <c r="J9" s="6">
        <f t="shared" si="1"/>
        <v>1.192410592176559</v>
      </c>
      <c r="K9" s="6">
        <f t="shared" si="0"/>
        <v>9.363517095851963</v>
      </c>
      <c r="L9" s="6">
        <f t="shared" si="0"/>
        <v>9.60268878088079</v>
      </c>
      <c r="M9" s="6">
        <f t="shared" si="0"/>
        <v>1.0510742863400344</v>
      </c>
    </row>
    <row r="10" spans="1:13" ht="12.75">
      <c r="A10" s="25">
        <v>1988</v>
      </c>
      <c r="B10" s="16">
        <v>3.253455294409502</v>
      </c>
      <c r="C10" s="16">
        <v>4.405552202776075</v>
      </c>
      <c r="D10" s="16">
        <v>4.774305555555558</v>
      </c>
      <c r="E10" s="17">
        <v>4.54929287224155</v>
      </c>
      <c r="F10" s="18">
        <v>4.1944381846781065</v>
      </c>
      <c r="G10" s="18">
        <v>4.306358381502884</v>
      </c>
      <c r="H10" s="18">
        <v>4.197530864197518</v>
      </c>
      <c r="I10" s="19">
        <v>4.64630592380426</v>
      </c>
      <c r="J10" s="6">
        <f t="shared" si="1"/>
        <v>0.8854487997782567</v>
      </c>
      <c r="K10" s="6">
        <f t="shared" si="0"/>
        <v>0.009839414178777822</v>
      </c>
      <c r="L10" s="6">
        <f t="shared" si="0"/>
        <v>0.33266904459116187</v>
      </c>
      <c r="M10" s="6">
        <f t="shared" si="0"/>
        <v>0.00941153217350888</v>
      </c>
    </row>
    <row r="11" spans="1:13" ht="12.75">
      <c r="A11" s="25">
        <v>1989</v>
      </c>
      <c r="B11" s="16">
        <v>4.1944381846781065</v>
      </c>
      <c r="C11" s="16">
        <v>4.306358381502884</v>
      </c>
      <c r="D11" s="16">
        <v>4.197530864197518</v>
      </c>
      <c r="E11" s="17">
        <v>4.64630592380426</v>
      </c>
      <c r="F11" s="18">
        <v>3.853080710884993</v>
      </c>
      <c r="G11" s="18">
        <v>4.627320587420347</v>
      </c>
      <c r="H11" s="18">
        <v>4.189723320158101</v>
      </c>
      <c r="I11" s="19">
        <v>4.12345223997592</v>
      </c>
      <c r="J11" s="6">
        <f t="shared" si="1"/>
        <v>0.1165249249144162</v>
      </c>
      <c r="K11" s="6">
        <f t="shared" si="0"/>
        <v>0.1030167376274041</v>
      </c>
      <c r="L11" s="6">
        <f t="shared" si="0"/>
        <v>6.095774392744585E-05</v>
      </c>
      <c r="M11" s="6">
        <f t="shared" si="0"/>
        <v>0.273375974692865</v>
      </c>
    </row>
    <row r="12" spans="1:13" ht="12.75">
      <c r="A12" s="25">
        <v>1990</v>
      </c>
      <c r="B12" s="16">
        <v>3.853080710884993</v>
      </c>
      <c r="C12" s="16">
        <v>4.627320587420347</v>
      </c>
      <c r="D12" s="16">
        <v>4.189723320158101</v>
      </c>
      <c r="E12" s="17">
        <v>4.12345223997592</v>
      </c>
      <c r="F12" s="18">
        <v>3.97857941254931</v>
      </c>
      <c r="G12" s="18">
        <v>6.27648305084747</v>
      </c>
      <c r="H12" s="18">
        <v>5.690440060698032</v>
      </c>
      <c r="I12" s="19">
        <v>4.59968901696219</v>
      </c>
      <c r="J12" s="6">
        <f t="shared" si="1"/>
        <v>0.015749924119429295</v>
      </c>
      <c r="K12" s="6">
        <f t="shared" si="0"/>
        <v>2.7197368307770167</v>
      </c>
      <c r="L12" s="6">
        <f t="shared" si="0"/>
        <v>2.2521507353367953</v>
      </c>
      <c r="M12" s="6">
        <f t="shared" si="0"/>
        <v>0.22680146775426951</v>
      </c>
    </row>
    <row r="13" spans="1:13" ht="12.75">
      <c r="A13" s="25">
        <v>1991</v>
      </c>
      <c r="B13" s="16">
        <v>3.97857941254931</v>
      </c>
      <c r="C13" s="16">
        <v>6.27648305084747</v>
      </c>
      <c r="D13" s="16">
        <v>5.690440060698032</v>
      </c>
      <c r="E13" s="17">
        <v>4.59968901696219</v>
      </c>
      <c r="F13" s="18">
        <v>2.9851006188891693</v>
      </c>
      <c r="G13" s="18">
        <v>2.9653625716421494</v>
      </c>
      <c r="H13" s="18">
        <v>2.9010238907849706</v>
      </c>
      <c r="I13" s="19">
        <v>3.94759102940894</v>
      </c>
      <c r="J13" s="6">
        <f t="shared" si="1"/>
        <v>0.9870001134524087</v>
      </c>
      <c r="K13" s="6">
        <f t="shared" si="0"/>
        <v>10.963518827812871</v>
      </c>
      <c r="L13" s="6">
        <f t="shared" si="0"/>
        <v>7.780842568972454</v>
      </c>
      <c r="M13" s="6">
        <f t="shared" si="0"/>
        <v>0.4252317853709983</v>
      </c>
    </row>
    <row r="14" spans="1:13" ht="12.75">
      <c r="A14" s="26">
        <v>1992</v>
      </c>
      <c r="B14" s="16">
        <v>2.9851006188891693</v>
      </c>
      <c r="C14" s="16">
        <v>2.9653625716421494</v>
      </c>
      <c r="D14" s="16">
        <v>2.9010238907849706</v>
      </c>
      <c r="E14" s="17">
        <v>3.94759102940894</v>
      </c>
      <c r="F14" s="18">
        <v>2.374216694221354</v>
      </c>
      <c r="G14" s="18">
        <v>3.1219748305905126</v>
      </c>
      <c r="H14" s="18">
        <v>2.8006589785831926</v>
      </c>
      <c r="I14" s="19">
        <v>3.45639658129018</v>
      </c>
      <c r="J14" s="6">
        <f t="shared" si="1"/>
        <v>0.37317916941755325</v>
      </c>
      <c r="K14" s="6">
        <f t="shared" si="0"/>
        <v>0.02452739965290916</v>
      </c>
      <c r="L14" s="6">
        <f t="shared" si="0"/>
        <v>0.010073115601270608</v>
      </c>
      <c r="M14" s="6">
        <f t="shared" si="0"/>
        <v>0.24127198586269322</v>
      </c>
    </row>
    <row r="15" spans="1:13" ht="12.75">
      <c r="A15" s="25">
        <v>1993</v>
      </c>
      <c r="B15" s="16">
        <v>2.374216694221354</v>
      </c>
      <c r="C15" s="16">
        <v>3.1219748305905126</v>
      </c>
      <c r="D15" s="16">
        <v>2.8006589785831926</v>
      </c>
      <c r="E15" s="17">
        <v>3.45639658129018</v>
      </c>
      <c r="F15" s="18">
        <v>2.2079511368978233</v>
      </c>
      <c r="G15" s="18">
        <v>2.7693029805210045</v>
      </c>
      <c r="H15" s="18">
        <v>2.154828411811649</v>
      </c>
      <c r="I15" s="19">
        <v>2.92389609326853</v>
      </c>
      <c r="J15" s="6">
        <f t="shared" si="1"/>
        <v>0.02764423555210422</v>
      </c>
      <c r="K15" s="6">
        <f t="shared" si="0"/>
        <v>0.12437743383144959</v>
      </c>
      <c r="L15" s="6">
        <f t="shared" si="0"/>
        <v>0.41709712097645324</v>
      </c>
      <c r="M15" s="6">
        <f t="shared" si="0"/>
        <v>0.28355676974329536</v>
      </c>
    </row>
    <row r="16" spans="1:13" ht="12.75">
      <c r="A16" s="25">
        <v>1994</v>
      </c>
      <c r="B16" s="16">
        <v>2.2079511368978233</v>
      </c>
      <c r="C16" s="16">
        <v>2.7693029805210045</v>
      </c>
      <c r="D16" s="16">
        <v>2.154828411811649</v>
      </c>
      <c r="E16" s="17">
        <v>2.92389609326853</v>
      </c>
      <c r="F16" s="18">
        <v>2.2824595678900828</v>
      </c>
      <c r="G16" s="18">
        <v>2.6033340945421424</v>
      </c>
      <c r="H16" s="18">
        <v>2.274509803921565</v>
      </c>
      <c r="I16" s="19">
        <v>2.77433569101151</v>
      </c>
      <c r="J16" s="6">
        <f t="shared" si="1"/>
        <v>0.00555150628892829</v>
      </c>
      <c r="K16" s="6">
        <f t="shared" si="0"/>
        <v>0.02754567111306455</v>
      </c>
      <c r="L16" s="6">
        <f t="shared" si="0"/>
        <v>0.014323635617367467</v>
      </c>
      <c r="M16" s="6">
        <f t="shared" si="0"/>
        <v>0.022368313923281584</v>
      </c>
    </row>
    <row r="17" spans="1:13" ht="12.75">
      <c r="A17" s="25">
        <v>1995</v>
      </c>
      <c r="B17" s="16">
        <v>2.2824595678900828</v>
      </c>
      <c r="C17" s="16">
        <v>2.6033340945421424</v>
      </c>
      <c r="D17" s="16">
        <v>2.274509803921565</v>
      </c>
      <c r="E17" s="17">
        <v>2.77433569101151</v>
      </c>
      <c r="F17" s="18">
        <v>2.3744373314057876</v>
      </c>
      <c r="G17" s="18">
        <v>2.6263075895837984</v>
      </c>
      <c r="H17" s="18">
        <v>1.9792648444863392</v>
      </c>
      <c r="I17" s="19">
        <v>2.42416127667766</v>
      </c>
      <c r="J17" s="6">
        <f t="shared" si="1"/>
        <v>0.008459908981350928</v>
      </c>
      <c r="K17" s="6">
        <f t="shared" si="0"/>
        <v>0.0005277814744289939</v>
      </c>
      <c r="L17" s="6">
        <f t="shared" si="0"/>
        <v>0.08716958607190811</v>
      </c>
      <c r="M17" s="6">
        <f t="shared" si="0"/>
        <v>0.12262212045405477</v>
      </c>
    </row>
    <row r="18" spans="1:13" ht="12.75">
      <c r="A18" s="25">
        <v>1996</v>
      </c>
      <c r="B18" s="16">
        <v>2.3744373314057876</v>
      </c>
      <c r="C18" s="16">
        <v>2.6263075895837984</v>
      </c>
      <c r="D18" s="16">
        <v>1.9792648444863392</v>
      </c>
      <c r="E18" s="17">
        <v>2.42416127667766</v>
      </c>
      <c r="F18" s="18">
        <v>1.7630901377842623</v>
      </c>
      <c r="G18" s="18">
        <v>3.23140316634134</v>
      </c>
      <c r="H18" s="18">
        <v>2.308402585410896</v>
      </c>
      <c r="I18" s="19">
        <v>1.97474562101965</v>
      </c>
      <c r="J18" s="6">
        <f t="shared" si="1"/>
        <v>0.3737453911489148</v>
      </c>
      <c r="K18" s="6">
        <f t="shared" si="0"/>
        <v>0.36614065701154197</v>
      </c>
      <c r="L18" s="6">
        <f t="shared" si="0"/>
        <v>0.10833165250092054</v>
      </c>
      <c r="M18" s="6">
        <f t="shared" si="0"/>
        <v>0.20197443155051922</v>
      </c>
    </row>
    <row r="19" spans="1:13" ht="12.75">
      <c r="A19" s="25">
        <v>1997</v>
      </c>
      <c r="B19" s="16">
        <v>1.7630901377842623</v>
      </c>
      <c r="C19" s="16">
        <v>3.23140316634134</v>
      </c>
      <c r="D19" s="16">
        <v>2.308402585410896</v>
      </c>
      <c r="E19" s="17">
        <v>1.97474562101965</v>
      </c>
      <c r="F19" s="18">
        <v>1.797946099772818</v>
      </c>
      <c r="G19" s="18">
        <v>1.8907563025210017</v>
      </c>
      <c r="H19" s="18">
        <v>1.4874551971326255</v>
      </c>
      <c r="I19" s="19">
        <v>1.51603853790869</v>
      </c>
      <c r="J19" s="6">
        <f t="shared" si="1"/>
        <v>0.0012149380861476457</v>
      </c>
      <c r="K19" s="6">
        <f t="shared" si="0"/>
        <v>1.797334013471309</v>
      </c>
      <c r="L19" s="6">
        <f t="shared" si="0"/>
        <v>0.6739546143209131</v>
      </c>
      <c r="M19" s="6">
        <f t="shared" si="0"/>
        <v>0.21041218809616505</v>
      </c>
    </row>
    <row r="20" spans="1:13" ht="12.75">
      <c r="A20" s="25">
        <v>1998</v>
      </c>
      <c r="B20" s="16">
        <v>1.797946099772818</v>
      </c>
      <c r="C20" s="16">
        <v>1.8907563025210017</v>
      </c>
      <c r="D20" s="16">
        <v>1.4874551971326255</v>
      </c>
      <c r="E20" s="17">
        <v>1.51603853790869</v>
      </c>
      <c r="F20" s="18">
        <v>0.8846377656972937</v>
      </c>
      <c r="G20" s="18">
        <v>1.525773195876301</v>
      </c>
      <c r="H20" s="18">
        <v>0.7747795885653108</v>
      </c>
      <c r="I20" s="19">
        <v>1.19186124603248</v>
      </c>
      <c r="J20" s="6">
        <f t="shared" si="1"/>
        <v>0.8341321130918096</v>
      </c>
      <c r="K20" s="6">
        <f t="shared" si="0"/>
        <v>0.13321266813601695</v>
      </c>
      <c r="L20" s="6">
        <f t="shared" si="0"/>
        <v>0.5079065230467924</v>
      </c>
      <c r="M20" s="6">
        <f t="shared" si="0"/>
        <v>0.10509091656819347</v>
      </c>
    </row>
    <row r="21" spans="1:13" ht="12.75">
      <c r="A21" s="25">
        <v>1999</v>
      </c>
      <c r="B21" s="16">
        <v>0.8846377656972937</v>
      </c>
      <c r="C21" s="16">
        <v>1.525773195876301</v>
      </c>
      <c r="D21" s="16">
        <v>0.7747795885653108</v>
      </c>
      <c r="E21" s="17">
        <v>1.19186124603248</v>
      </c>
      <c r="F21" s="18">
        <v>1.6033533037765446</v>
      </c>
      <c r="G21" s="18">
        <v>2.6198212835093493</v>
      </c>
      <c r="H21" s="18">
        <v>1.9986416998156509</v>
      </c>
      <c r="I21" s="19">
        <v>1.46788980399541</v>
      </c>
      <c r="J21" s="6">
        <f t="shared" si="1"/>
        <v>0.5165520246765472</v>
      </c>
      <c r="K21" s="6">
        <f aca="true" t="shared" si="2" ref="K21:K28">(G21-C21)^2</f>
        <v>1.1969412180535302</v>
      </c>
      <c r="L21" s="6">
        <f aca="true" t="shared" si="3" ref="L21:L28">(H21-D21)^2</f>
        <v>1.4978384673541398</v>
      </c>
      <c r="M21" s="6">
        <f aca="true" t="shared" si="4" ref="M21:M28">(I21-E21)^2</f>
        <v>0.07619176481109462</v>
      </c>
    </row>
    <row r="22" spans="1:13" ht="12.75">
      <c r="A22" s="25">
        <v>2000</v>
      </c>
      <c r="B22" s="16">
        <v>1.6033533037765446</v>
      </c>
      <c r="C22" s="16">
        <v>2.6198212835093493</v>
      </c>
      <c r="D22" s="16">
        <v>1.9986416998156509</v>
      </c>
      <c r="E22" s="17">
        <v>1.46788980399541</v>
      </c>
      <c r="F22" s="18">
        <v>2.337669879984583</v>
      </c>
      <c r="G22" s="18">
        <v>3.4434989115377013</v>
      </c>
      <c r="H22" s="18">
        <v>2.375544198372137</v>
      </c>
      <c r="I22" s="19">
        <v>1.5530728722571</v>
      </c>
      <c r="J22" s="6">
        <f t="shared" si="1"/>
        <v>0.5392208340938958</v>
      </c>
      <c r="K22" s="6">
        <f t="shared" si="2"/>
        <v>0.6784448349144122</v>
      </c>
      <c r="L22" s="6">
        <f t="shared" si="3"/>
        <v>0.14205549341812207</v>
      </c>
      <c r="M22" s="6">
        <f t="shared" si="4"/>
        <v>0.007256155118475716</v>
      </c>
    </row>
    <row r="23" spans="1:13" ht="12.75">
      <c r="A23" s="25">
        <v>2001</v>
      </c>
      <c r="B23" s="16">
        <v>2.337669879984583</v>
      </c>
      <c r="C23" s="16">
        <v>3.4434989115377013</v>
      </c>
      <c r="D23" s="16">
        <v>2.375544198372137</v>
      </c>
      <c r="E23" s="17">
        <v>1.5530728722571</v>
      </c>
      <c r="F23" s="18">
        <v>1.803589009464046</v>
      </c>
      <c r="G23" s="18">
        <v>1.87488042854409</v>
      </c>
      <c r="H23" s="18">
        <v>1.2827611664820937</v>
      </c>
      <c r="I23" s="19">
        <v>1.58173218813371</v>
      </c>
      <c r="J23" s="6">
        <f t="shared" si="1"/>
        <v>0.2852423762559745</v>
      </c>
      <c r="K23" s="6">
        <f t="shared" si="2"/>
        <v>2.460563945189178</v>
      </c>
      <c r="L23" s="6">
        <f t="shared" si="3"/>
        <v>1.1941747547867954</v>
      </c>
      <c r="M23" s="6">
        <f t="shared" si="4"/>
        <v>0.000821356386515321</v>
      </c>
    </row>
    <row r="24" spans="1:13" ht="12.75">
      <c r="A24" s="25">
        <v>2002</v>
      </c>
      <c r="B24" s="16">
        <v>1.803589009464046</v>
      </c>
      <c r="C24" s="16">
        <v>1.87488042854409</v>
      </c>
      <c r="D24" s="16">
        <v>1.2827611664820937</v>
      </c>
      <c r="E24" s="17">
        <v>1.58173218813371</v>
      </c>
      <c r="F24" s="18">
        <v>1.3432641678663204</v>
      </c>
      <c r="G24" s="18">
        <v>2.2535211267605604</v>
      </c>
      <c r="H24" s="18">
        <v>1.8663510560815721</v>
      </c>
      <c r="I24" s="19">
        <v>1.63632007554766</v>
      </c>
      <c r="J24" s="6">
        <f t="shared" si="1"/>
        <v>0.21189895979197124</v>
      </c>
      <c r="K24" s="6">
        <f t="shared" si="2"/>
        <v>0.14336877834585612</v>
      </c>
      <c r="L24" s="6">
        <f t="shared" si="3"/>
        <v>0.3405771592427314</v>
      </c>
      <c r="M24" s="6">
        <f t="shared" si="4"/>
        <v>0.0029798374523180614</v>
      </c>
    </row>
    <row r="25" spans="1:13" ht="12.75">
      <c r="A25" s="25">
        <v>2003</v>
      </c>
      <c r="B25" s="16">
        <v>1.3432641678663204</v>
      </c>
      <c r="C25" s="16">
        <v>2.2535211267605604</v>
      </c>
      <c r="D25" s="16">
        <v>1.8663510560815721</v>
      </c>
      <c r="E25" s="17">
        <v>1.63632007554766</v>
      </c>
      <c r="F25" s="18">
        <v>1.5020319706813723</v>
      </c>
      <c r="G25" s="18">
        <v>1.891643709825508</v>
      </c>
      <c r="H25" s="18">
        <v>1.417480014203587</v>
      </c>
      <c r="I25" s="19">
        <v>0.967924821633481</v>
      </c>
      <c r="J25" s="6">
        <f t="shared" si="1"/>
        <v>0.025207215210719194</v>
      </c>
      <c r="K25" s="6">
        <f t="shared" si="2"/>
        <v>0.13095526488758583</v>
      </c>
      <c r="L25" s="6">
        <f t="shared" si="3"/>
        <v>0.20148521223662785</v>
      </c>
      <c r="M25" s="6">
        <f t="shared" si="4"/>
        <v>0.44675221545499966</v>
      </c>
    </row>
    <row r="26" spans="1:13" ht="12.75">
      <c r="A26" s="25">
        <v>2004</v>
      </c>
      <c r="B26" s="16">
        <v>1.5020319706813723</v>
      </c>
      <c r="C26" s="16">
        <v>1.891643709825508</v>
      </c>
      <c r="D26" s="16">
        <v>1.417480014203587</v>
      </c>
      <c r="E26" s="17">
        <v>0.967924821633481</v>
      </c>
      <c r="F26" s="18">
        <v>2.3549539768453975</v>
      </c>
      <c r="G26" s="18">
        <v>3.352559480894035</v>
      </c>
      <c r="H26" s="18">
        <v>2.521698113207549</v>
      </c>
      <c r="I26" s="19">
        <v>1.58779904263417</v>
      </c>
      <c r="J26" s="6">
        <f t="shared" si="1"/>
        <v>0.7274759485988656</v>
      </c>
      <c r="K26" s="6">
        <f t="shared" si="2"/>
        <v>2.134274890156749</v>
      </c>
      <c r="L26" s="6">
        <f t="shared" si="3"/>
        <v>1.2192976101679234</v>
      </c>
      <c r="M26" s="6">
        <f t="shared" si="4"/>
        <v>0.3842440498612109</v>
      </c>
    </row>
    <row r="27" spans="1:13" ht="12.75">
      <c r="A27" s="25">
        <v>2005</v>
      </c>
      <c r="B27" s="16">
        <v>2.3549539768453975</v>
      </c>
      <c r="C27" s="16">
        <v>3.352559480894035</v>
      </c>
      <c r="D27" s="16">
        <v>2.521698113207549</v>
      </c>
      <c r="E27" s="17">
        <v>1.58779904263417</v>
      </c>
      <c r="F27" s="18">
        <v>2.990586918882032</v>
      </c>
      <c r="G27" s="18">
        <v>3.7495640041855793</v>
      </c>
      <c r="H27" s="18">
        <v>2.9729779176348003</v>
      </c>
      <c r="I27" s="19">
        <v>1.93884463285869</v>
      </c>
      <c r="J27" s="6">
        <f t="shared" si="1"/>
        <v>0.40402923700214777</v>
      </c>
      <c r="K27" s="6">
        <f t="shared" si="2"/>
        <v>0.1576125915139463</v>
      </c>
      <c r="L27" s="6">
        <f t="shared" si="3"/>
        <v>0.20365346188389832</v>
      </c>
      <c r="M27" s="6">
        <f t="shared" si="4"/>
        <v>0.12323300641608159</v>
      </c>
    </row>
    <row r="28" spans="1:13" ht="12.75">
      <c r="A28" s="25">
        <v>2006</v>
      </c>
      <c r="B28" s="16">
        <v>2.990586918882032</v>
      </c>
      <c r="C28" s="16">
        <v>3.7495640041855793</v>
      </c>
      <c r="D28" s="16">
        <v>2.9729779176348003</v>
      </c>
      <c r="E28" s="17">
        <v>1.93884463285869</v>
      </c>
      <c r="F28" s="18">
        <v>2.476047213742638</v>
      </c>
      <c r="G28" s="18">
        <v>1.9499075474869398</v>
      </c>
      <c r="H28" s="18">
        <v>1.8942984982058153</v>
      </c>
      <c r="I28" s="19">
        <v>2.16743374684838</v>
      </c>
      <c r="J28" s="6">
        <f t="shared" si="1"/>
        <v>0.2647511081649346</v>
      </c>
      <c r="K28" s="6">
        <f t="shared" si="2"/>
        <v>3.238763362137102</v>
      </c>
      <c r="L28" s="6">
        <f t="shared" si="3"/>
        <v>1.1635492898996522</v>
      </c>
      <c r="M28" s="6">
        <f t="shared" si="4"/>
        <v>0.05225298303459152</v>
      </c>
    </row>
    <row r="29" spans="1:13" s="32" customFormat="1" ht="12.75">
      <c r="A29" s="25">
        <v>2007</v>
      </c>
      <c r="B29" s="30"/>
      <c r="C29" s="30"/>
      <c r="D29" s="30"/>
      <c r="E29" s="31"/>
      <c r="F29" s="30"/>
      <c r="G29" s="30"/>
      <c r="H29" s="30"/>
      <c r="I29" s="43"/>
      <c r="J29" s="44" t="s">
        <v>55</v>
      </c>
      <c r="K29" s="45"/>
      <c r="L29" s="45"/>
      <c r="M29" s="55"/>
    </row>
    <row r="30" spans="1:13" s="32" customFormat="1" ht="12.75">
      <c r="A30" s="25"/>
      <c r="B30" s="30"/>
      <c r="C30" s="30"/>
      <c r="D30" s="30"/>
      <c r="E30" s="31"/>
      <c r="F30" s="30"/>
      <c r="G30" s="30"/>
      <c r="H30" s="30"/>
      <c r="I30" s="47" t="s">
        <v>79</v>
      </c>
      <c r="J30" s="48" t="s">
        <v>16</v>
      </c>
      <c r="K30" s="48" t="s">
        <v>17</v>
      </c>
      <c r="L30" s="56" t="s">
        <v>18</v>
      </c>
      <c r="M30" s="49" t="s">
        <v>19</v>
      </c>
    </row>
    <row r="31" spans="1:13" s="32" customFormat="1" ht="12.75">
      <c r="A31" s="25"/>
      <c r="B31" s="30"/>
      <c r="C31" s="30"/>
      <c r="D31" s="30"/>
      <c r="E31" s="31"/>
      <c r="F31" s="30"/>
      <c r="G31" s="30"/>
      <c r="H31" s="30"/>
      <c r="I31" s="50" t="s">
        <v>86</v>
      </c>
      <c r="J31" s="48"/>
      <c r="K31" s="48"/>
      <c r="L31" s="57"/>
      <c r="M31" s="49"/>
    </row>
    <row r="32" spans="2:13" ht="12.75">
      <c r="B32" s="6"/>
      <c r="C32" s="6"/>
      <c r="D32" s="6"/>
      <c r="E32" s="6"/>
      <c r="F32" s="6"/>
      <c r="G32" s="6"/>
      <c r="H32" s="6"/>
      <c r="I32" s="50" t="s">
        <v>60</v>
      </c>
      <c r="J32" s="48">
        <f>AVERAGE(J5:J28)^0.5</f>
        <v>0.6275514389589113</v>
      </c>
      <c r="K32" s="48">
        <f>AVERAGE(K5:K28)^0.5</f>
        <v>1.3242816497259717</v>
      </c>
      <c r="L32" s="48">
        <f>AVERAGE(L5:L28)^0.5</f>
        <v>1.1657024295949354</v>
      </c>
      <c r="M32" s="49">
        <f>AVERAGE(M5:M28)^0.5</f>
        <v>0.6679369915921519</v>
      </c>
    </row>
    <row r="33" spans="2:13" ht="12.75">
      <c r="B33" s="6"/>
      <c r="C33" s="6"/>
      <c r="D33" s="6"/>
      <c r="E33" s="6"/>
      <c r="F33" s="6"/>
      <c r="G33" s="6"/>
      <c r="H33" s="6"/>
      <c r="I33" s="50" t="s">
        <v>61</v>
      </c>
      <c r="J33" s="48">
        <f>AVERAGE(J5:J12)^0.5</f>
        <v>0.6951973033904956</v>
      </c>
      <c r="K33" s="48">
        <f>AVERAGE(K5:K12)^0.5</f>
        <v>1.5211515362349928</v>
      </c>
      <c r="L33" s="48">
        <f>AVERAGE(L5:L12)^0.5</f>
        <v>1.4598956057980172</v>
      </c>
      <c r="M33" s="49">
        <f>AVERAGE(M5:M12)^0.5</f>
        <v>1.0000684922536365</v>
      </c>
    </row>
    <row r="34" spans="2:13" ht="12.75">
      <c r="B34" s="6"/>
      <c r="C34" s="6"/>
      <c r="D34" s="6"/>
      <c r="E34" s="6"/>
      <c r="F34" s="6"/>
      <c r="G34" s="6"/>
      <c r="H34" s="6"/>
      <c r="I34" s="50" t="s">
        <v>62</v>
      </c>
      <c r="J34" s="48">
        <f>AVERAGE(J13:J20)^0.5</f>
        <v>0.571284449291596</v>
      </c>
      <c r="K34" s="48">
        <f>AVERAGE(K13:K20)^0.5</f>
        <v>1.2960123674421278</v>
      </c>
      <c r="L34" s="48">
        <f>AVERAGE(L13:L20)^0.5</f>
        <v>1.0954279310564021</v>
      </c>
      <c r="M34" s="49">
        <f>AVERAGE(M13:M20)^0.5</f>
        <v>0.4489610940228007</v>
      </c>
    </row>
    <row r="35" spans="2:13" ht="12.75">
      <c r="B35" s="6"/>
      <c r="C35" s="6"/>
      <c r="D35" s="6"/>
      <c r="E35" s="6"/>
      <c r="F35" s="6"/>
      <c r="G35" s="6"/>
      <c r="H35" s="6"/>
      <c r="I35" s="58" t="s">
        <v>63</v>
      </c>
      <c r="J35" s="59">
        <f>AVERAGE(J21:J28)^0.5</f>
        <v>0.6097517634040773</v>
      </c>
      <c r="K35" s="52">
        <f>AVERAGE(K21:K28)^0.5</f>
        <v>1.1258843682411597</v>
      </c>
      <c r="L35" s="52">
        <f>AVERAGE(L21:L28)^0.5</f>
        <v>0.86332434873791</v>
      </c>
      <c r="M35" s="60">
        <f>AVERAGE(M21:M28)^0.5</f>
        <v>0.3697518371379795</v>
      </c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79" t="s">
        <v>21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2.75">
      <c r="A41" s="81" t="s">
        <v>49</v>
      </c>
      <c r="B41" s="82"/>
      <c r="C41" s="82"/>
      <c r="D41" s="82"/>
      <c r="E41" s="82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7" t="s">
        <v>1</v>
      </c>
      <c r="B42" s="21" t="s">
        <v>16</v>
      </c>
      <c r="C42" s="21" t="s">
        <v>17</v>
      </c>
      <c r="D42" s="21" t="s">
        <v>18</v>
      </c>
      <c r="E42" s="21" t="s">
        <v>19</v>
      </c>
      <c r="F42" s="22" t="s">
        <v>22</v>
      </c>
      <c r="G42" s="22" t="s">
        <v>23</v>
      </c>
      <c r="H42" s="22" t="s">
        <v>24</v>
      </c>
      <c r="I42" s="22" t="s">
        <v>28</v>
      </c>
      <c r="J42" s="23" t="s">
        <v>25</v>
      </c>
      <c r="K42" s="23" t="s">
        <v>26</v>
      </c>
      <c r="L42" s="23" t="s">
        <v>27</v>
      </c>
      <c r="M42" s="23" t="s">
        <v>29</v>
      </c>
    </row>
    <row r="43" spans="1:13" ht="12.75">
      <c r="A43" s="27">
        <v>1983</v>
      </c>
      <c r="B43" s="16">
        <v>5.16</v>
      </c>
      <c r="C43" s="16">
        <v>3.83</v>
      </c>
      <c r="D43" s="16">
        <v>5</v>
      </c>
      <c r="E43" s="16">
        <v>6.03</v>
      </c>
      <c r="F43" s="18">
        <v>3.365015736811605</v>
      </c>
      <c r="G43" s="18">
        <v>3.233492171545249</v>
      </c>
      <c r="H43" s="18">
        <v>3.8230663255264696</v>
      </c>
      <c r="I43" s="18">
        <v>4.609184502844754</v>
      </c>
      <c r="J43" s="6">
        <f>(F43-B43)^2</f>
        <v>3.2219685050939852</v>
      </c>
      <c r="K43" s="6">
        <f>(G43-C43)^2</f>
        <v>0.35582158940780256</v>
      </c>
      <c r="L43" s="6">
        <f>(H43-D43)^2</f>
        <v>1.385172874109766</v>
      </c>
      <c r="M43" s="6">
        <f>(I43-E43)^2</f>
        <v>2.018716676956509</v>
      </c>
    </row>
    <row r="44" spans="1:13" ht="12.75">
      <c r="A44" s="27">
        <v>1984</v>
      </c>
      <c r="B44" s="16">
        <v>3.365015736811605</v>
      </c>
      <c r="C44" s="16">
        <v>3.233492171545249</v>
      </c>
      <c r="D44" s="16">
        <v>3.8230663255264696</v>
      </c>
      <c r="E44" s="16">
        <v>4.609184502844754</v>
      </c>
      <c r="F44" s="18">
        <v>3.5948009452826835</v>
      </c>
      <c r="G44" s="18">
        <v>4.154302670623156</v>
      </c>
      <c r="H44" s="18">
        <v>3.4800878315403683</v>
      </c>
      <c r="I44" s="18">
        <v>3.883259412735929</v>
      </c>
      <c r="J44" s="6">
        <f aca="true" t="shared" si="5" ref="J44:J66">(F44-B44)^2</f>
        <v>0.05280124203209692</v>
      </c>
      <c r="K44" s="6">
        <f aca="true" t="shared" si="6" ref="K44:K66">(G44-C44)^2</f>
        <v>0.8478919752121031</v>
      </c>
      <c r="L44" s="6">
        <f aca="true" t="shared" si="7" ref="L44:L66">(H44-D44)^2</f>
        <v>0.11763424733697417</v>
      </c>
      <c r="M44" s="6">
        <f aca="true" t="shared" si="8" ref="M44:M66">(I44-E44)^2</f>
        <v>0.5269672364495064</v>
      </c>
    </row>
    <row r="45" spans="1:13" ht="12.75">
      <c r="A45" s="27">
        <v>1985</v>
      </c>
      <c r="B45" s="16">
        <v>3.5948009452826835</v>
      </c>
      <c r="C45" s="16">
        <v>4.154302670623156</v>
      </c>
      <c r="D45" s="16">
        <v>3.4800878315403683</v>
      </c>
      <c r="E45" s="16">
        <v>3.883259412735929</v>
      </c>
      <c r="F45" s="18">
        <v>2.7842363091321154</v>
      </c>
      <c r="G45" s="18">
        <v>3.5137701804368593</v>
      </c>
      <c r="H45" s="18">
        <v>3.306567337343136</v>
      </c>
      <c r="I45" s="18">
        <v>3.758355797248214</v>
      </c>
      <c r="J45" s="6">
        <f t="shared" si="5"/>
        <v>0.6570150293779028</v>
      </c>
      <c r="K45" s="6">
        <f t="shared" si="6"/>
        <v>0.4102818709842578</v>
      </c>
      <c r="L45" s="6">
        <f t="shared" si="7"/>
        <v>0.03010936190645175</v>
      </c>
      <c r="M45" s="6">
        <f t="shared" si="8"/>
        <v>0.015600913161902904</v>
      </c>
    </row>
    <row r="46" spans="1:13" ht="12.75">
      <c r="A46" s="27">
        <v>1986</v>
      </c>
      <c r="B46" s="16">
        <v>2.7842363091321154</v>
      </c>
      <c r="C46" s="16">
        <v>3.5137701804368593</v>
      </c>
      <c r="D46" s="16">
        <v>3.306567337343136</v>
      </c>
      <c r="E46" s="16">
        <v>3.758355797248214</v>
      </c>
      <c r="F46" s="18">
        <v>2.2820071419425547</v>
      </c>
      <c r="G46" s="18">
        <v>1.3455657492354778</v>
      </c>
      <c r="H46" s="18">
        <v>2.2623832604326877</v>
      </c>
      <c r="I46" s="18">
        <v>3.9285767919626347</v>
      </c>
      <c r="J46" s="6">
        <f t="shared" si="5"/>
        <v>0.2522341363759197</v>
      </c>
      <c r="K46" s="6">
        <f t="shared" si="6"/>
        <v>4.701110455481306</v>
      </c>
      <c r="L46" s="6">
        <f t="shared" si="7"/>
        <v>1.0903203864733249</v>
      </c>
      <c r="M46" s="6">
        <f t="shared" si="8"/>
        <v>0.028975187041566822</v>
      </c>
    </row>
    <row r="47" spans="1:13" ht="12.75">
      <c r="A47" s="27">
        <v>1987</v>
      </c>
      <c r="B47" s="16">
        <v>2.2820071419425547</v>
      </c>
      <c r="C47" s="16">
        <v>1.3455657492354778</v>
      </c>
      <c r="D47" s="16">
        <v>2.2623832604326877</v>
      </c>
      <c r="E47" s="16">
        <v>3.9285767919626347</v>
      </c>
      <c r="F47" s="18">
        <v>2.872324148387184</v>
      </c>
      <c r="G47" s="18">
        <v>4.405552202776075</v>
      </c>
      <c r="H47" s="18">
        <v>3.913125153533814</v>
      </c>
      <c r="I47" s="18">
        <v>3.7641788888086225</v>
      </c>
      <c r="J47" s="6">
        <f t="shared" si="5"/>
        <v>0.3484741680977487</v>
      </c>
      <c r="K47" s="6">
        <f t="shared" si="6"/>
        <v>9.363517095851963</v>
      </c>
      <c r="L47" s="6">
        <f t="shared" si="7"/>
        <v>2.7249487976390907</v>
      </c>
      <c r="M47" s="6">
        <f t="shared" si="8"/>
        <v>0.027026670561435956</v>
      </c>
    </row>
    <row r="48" spans="1:13" ht="12.75">
      <c r="A48" s="27">
        <v>1988</v>
      </c>
      <c r="B48" s="16">
        <v>2.872324148387184</v>
      </c>
      <c r="C48" s="16">
        <v>4.405552202776075</v>
      </c>
      <c r="D48" s="16">
        <v>3.913125153533814</v>
      </c>
      <c r="E48" s="16">
        <v>3.7641788888086225</v>
      </c>
      <c r="F48" s="18">
        <v>3.7237350928905677</v>
      </c>
      <c r="G48" s="18">
        <v>4.306358381502884</v>
      </c>
      <c r="H48" s="18">
        <v>4.209369915590111</v>
      </c>
      <c r="I48" s="18">
        <v>4.531402311655741</v>
      </c>
      <c r="J48" s="6">
        <f t="shared" si="5"/>
        <v>0.7249005964201436</v>
      </c>
      <c r="K48" s="6">
        <f t="shared" si="6"/>
        <v>0.009839414178777822</v>
      </c>
      <c r="L48" s="6">
        <f t="shared" si="7"/>
        <v>0.08776095904579197</v>
      </c>
      <c r="M48" s="6">
        <f t="shared" si="8"/>
        <v>0.5886317805652486</v>
      </c>
    </row>
    <row r="49" spans="1:13" ht="12.75">
      <c r="A49" s="27">
        <v>1989</v>
      </c>
      <c r="B49" s="16">
        <v>3.7237350928905677</v>
      </c>
      <c r="C49" s="16">
        <v>4.306358381502884</v>
      </c>
      <c r="D49" s="16">
        <v>4.209369915590111</v>
      </c>
      <c r="E49" s="16">
        <v>4.531402311655741</v>
      </c>
      <c r="F49" s="18">
        <v>3.536604442590452</v>
      </c>
      <c r="G49" s="18">
        <v>4.627320587420347</v>
      </c>
      <c r="H49" s="18">
        <v>4.009981584776745</v>
      </c>
      <c r="I49" s="18">
        <v>3.767451774485786</v>
      </c>
      <c r="J49" s="6">
        <f t="shared" si="5"/>
        <v>0.03501788028174422</v>
      </c>
      <c r="K49" s="6">
        <f t="shared" si="6"/>
        <v>0.1030167376274041</v>
      </c>
      <c r="L49" s="6">
        <f t="shared" si="7"/>
        <v>0.03975570646454025</v>
      </c>
      <c r="M49" s="6">
        <f t="shared" si="8"/>
        <v>0.5836204232422629</v>
      </c>
    </row>
    <row r="50" spans="1:13" ht="12.75">
      <c r="A50" s="27">
        <v>1990</v>
      </c>
      <c r="B50" s="16">
        <v>3.536604442590452</v>
      </c>
      <c r="C50" s="16">
        <v>4.627320587420347</v>
      </c>
      <c r="D50" s="16">
        <v>4.009981584776745</v>
      </c>
      <c r="E50" s="16">
        <v>3.767451774485786</v>
      </c>
      <c r="F50" s="18">
        <v>4.055398174378344</v>
      </c>
      <c r="G50" s="18">
        <v>6.27648305084747</v>
      </c>
      <c r="H50" s="18">
        <v>5.202519790103044</v>
      </c>
      <c r="I50" s="18">
        <v>4.389410979304698</v>
      </c>
      <c r="J50" s="6">
        <f t="shared" si="5"/>
        <v>0.26914693614240737</v>
      </c>
      <c r="K50" s="6">
        <f t="shared" si="6"/>
        <v>2.7197368307770167</v>
      </c>
      <c r="L50" s="6">
        <f t="shared" si="7"/>
        <v>1.42214737116287</v>
      </c>
      <c r="M50" s="6">
        <f t="shared" si="8"/>
        <v>0.38683325245897277</v>
      </c>
    </row>
    <row r="51" spans="1:13" ht="12.75">
      <c r="A51" s="27">
        <v>1991</v>
      </c>
      <c r="B51" s="16">
        <v>4.055398174378344</v>
      </c>
      <c r="C51" s="16">
        <v>6.27648305084747</v>
      </c>
      <c r="D51" s="16">
        <v>5.202519790103044</v>
      </c>
      <c r="E51" s="16">
        <v>4.389410979304698</v>
      </c>
      <c r="F51" s="18">
        <v>3.0975485806935543</v>
      </c>
      <c r="G51" s="18">
        <v>2.9653625716421494</v>
      </c>
      <c r="H51" s="18">
        <v>2.841532720310247</v>
      </c>
      <c r="I51" s="18">
        <v>3.814981982757537</v>
      </c>
      <c r="J51" s="6">
        <f t="shared" si="5"/>
        <v>0.9174758441221168</v>
      </c>
      <c r="K51" s="6">
        <f t="shared" si="6"/>
        <v>10.963518827812871</v>
      </c>
      <c r="L51" s="6">
        <f t="shared" si="7"/>
        <v>5.574259943728778</v>
      </c>
      <c r="M51" s="6">
        <f t="shared" si="8"/>
        <v>0.32996867207417774</v>
      </c>
    </row>
    <row r="52" spans="1:13" ht="12.75">
      <c r="A52" s="27">
        <v>1992</v>
      </c>
      <c r="B52" s="16">
        <v>3.0975485806935543</v>
      </c>
      <c r="C52" s="16">
        <v>2.9653625716421494</v>
      </c>
      <c r="D52" s="16">
        <v>2.841532720310247</v>
      </c>
      <c r="E52" s="16">
        <v>3.814981982757537</v>
      </c>
      <c r="F52" s="18">
        <v>2.139520691031138</v>
      </c>
      <c r="G52" s="18">
        <v>3.1219748305905126</v>
      </c>
      <c r="H52" s="18">
        <v>2.7736931979888135</v>
      </c>
      <c r="I52" s="18">
        <v>3.0800942982716073</v>
      </c>
      <c r="J52" s="6">
        <f t="shared" si="5"/>
        <v>0.9178174373710226</v>
      </c>
      <c r="K52" s="6">
        <f t="shared" si="6"/>
        <v>0.02452739965290916</v>
      </c>
      <c r="L52" s="6">
        <f t="shared" si="7"/>
        <v>0.004602200788800264</v>
      </c>
      <c r="M52" s="6">
        <f t="shared" si="8"/>
        <v>0.5400599088090915</v>
      </c>
    </row>
    <row r="53" spans="1:13" ht="12.75">
      <c r="A53" s="27">
        <v>1993</v>
      </c>
      <c r="B53" s="16">
        <v>2.139520691031138</v>
      </c>
      <c r="C53" s="16">
        <v>3.1219748305905126</v>
      </c>
      <c r="D53" s="16">
        <v>2.7736931979888135</v>
      </c>
      <c r="E53" s="16">
        <v>3.0800942982716073</v>
      </c>
      <c r="F53" s="18">
        <v>2.3084259269898544</v>
      </c>
      <c r="G53" s="18">
        <v>2.7693029805210045</v>
      </c>
      <c r="H53" s="18">
        <v>2.049222887604274</v>
      </c>
      <c r="I53" s="18">
        <v>2.292760851826725</v>
      </c>
      <c r="J53" s="6">
        <f t="shared" si="5"/>
        <v>0.028528978734269596</v>
      </c>
      <c r="K53" s="6">
        <f t="shared" si="6"/>
        <v>0.12437743383144959</v>
      </c>
      <c r="L53" s="6">
        <f t="shared" si="7"/>
        <v>0.5248572306286711</v>
      </c>
      <c r="M53" s="6">
        <f t="shared" si="8"/>
        <v>0.6198939558907762</v>
      </c>
    </row>
    <row r="54" spans="1:13" ht="12.75">
      <c r="A54" s="27">
        <v>1994</v>
      </c>
      <c r="B54" s="16">
        <v>2.3084259269898544</v>
      </c>
      <c r="C54" s="16">
        <v>2.7693029805210045</v>
      </c>
      <c r="D54" s="16">
        <v>2.049222887604274</v>
      </c>
      <c r="E54" s="16">
        <v>2.292760851826725</v>
      </c>
      <c r="F54" s="18">
        <v>2.149643972236581</v>
      </c>
      <c r="G54" s="18">
        <v>2.6033340945421424</v>
      </c>
      <c r="H54" s="18">
        <v>2.2941329443822545</v>
      </c>
      <c r="I54" s="18">
        <v>2.4582060039546993</v>
      </c>
      <c r="J54" s="6">
        <f t="shared" si="5"/>
        <v>0.025211709155270486</v>
      </c>
      <c r="K54" s="6">
        <f t="shared" si="6"/>
        <v>0.02754567111306455</v>
      </c>
      <c r="L54" s="6">
        <f t="shared" si="7"/>
        <v>0.059980935910993634</v>
      </c>
      <c r="M54" s="6">
        <f t="shared" si="8"/>
        <v>0.027372098362648555</v>
      </c>
    </row>
    <row r="55" spans="1:13" ht="12.75">
      <c r="A55" s="27">
        <v>1995</v>
      </c>
      <c r="B55" s="16">
        <v>2.149643972236581</v>
      </c>
      <c r="C55" s="16">
        <v>2.6033340945421424</v>
      </c>
      <c r="D55" s="16">
        <v>2.2941329443822545</v>
      </c>
      <c r="E55" s="16">
        <v>2.4582060039546993</v>
      </c>
      <c r="F55" s="18">
        <v>1.9581757410502387</v>
      </c>
      <c r="G55" s="18">
        <v>2.6263075895837984</v>
      </c>
      <c r="H55" s="18">
        <v>1.8934034839508396</v>
      </c>
      <c r="I55" s="18">
        <v>2.0560112285626486</v>
      </c>
      <c r="J55" s="6">
        <f t="shared" si="5"/>
        <v>0.036660083553626696</v>
      </c>
      <c r="K55" s="6">
        <f t="shared" si="6"/>
        <v>0.0005277814744289939</v>
      </c>
      <c r="L55" s="6">
        <f t="shared" si="7"/>
        <v>0.1605841004576529</v>
      </c>
      <c r="M55" s="6">
        <f t="shared" si="8"/>
        <v>0.16176063735266213</v>
      </c>
    </row>
    <row r="56" spans="1:13" ht="12.75">
      <c r="A56" s="27">
        <v>1996</v>
      </c>
      <c r="B56" s="16">
        <v>1.9581757410502387</v>
      </c>
      <c r="C56" s="16">
        <v>2.6263075895837984</v>
      </c>
      <c r="D56" s="16">
        <v>1.8934034839508396</v>
      </c>
      <c r="E56" s="16">
        <v>2.0560112285626486</v>
      </c>
      <c r="F56" s="18">
        <v>1.8515523060830485</v>
      </c>
      <c r="G56" s="18">
        <v>3.23140316634134</v>
      </c>
      <c r="H56" s="18">
        <v>2.3507078158051753</v>
      </c>
      <c r="I56" s="18">
        <v>1.841604796338281</v>
      </c>
      <c r="J56" s="6">
        <f t="shared" si="5"/>
        <v>0.011368556884202633</v>
      </c>
      <c r="K56" s="6">
        <f t="shared" si="6"/>
        <v>0.36614065701154197</v>
      </c>
      <c r="L56" s="6">
        <f t="shared" si="7"/>
        <v>0.20912725193274043</v>
      </c>
      <c r="M56" s="6">
        <f t="shared" si="8"/>
        <v>0.04597011817918239</v>
      </c>
    </row>
    <row r="57" spans="1:13" ht="12.75">
      <c r="A57" s="27">
        <v>1997</v>
      </c>
      <c r="B57" s="16">
        <v>1.8515523060830485</v>
      </c>
      <c r="C57" s="16">
        <v>3.23140316634134</v>
      </c>
      <c r="D57" s="16">
        <v>2.3507078158051753</v>
      </c>
      <c r="E57" s="16">
        <v>1.841604796338281</v>
      </c>
      <c r="F57" s="18">
        <v>1.4780307040762386</v>
      </c>
      <c r="G57" s="18">
        <v>1.8907563025210017</v>
      </c>
      <c r="H57" s="18">
        <v>1.254875360352714</v>
      </c>
      <c r="I57" s="18">
        <v>1.357809780028485</v>
      </c>
      <c r="J57" s="6">
        <f t="shared" si="5"/>
        <v>0.13951838716573373</v>
      </c>
      <c r="K57" s="6">
        <f t="shared" si="6"/>
        <v>1.797334013471309</v>
      </c>
      <c r="L57" s="6">
        <f t="shared" si="7"/>
        <v>1.2008487704229704</v>
      </c>
      <c r="M57" s="6">
        <f t="shared" si="8"/>
        <v>0.23405761780619572</v>
      </c>
    </row>
    <row r="58" spans="1:13" ht="12.75">
      <c r="A58" s="27">
        <v>1998</v>
      </c>
      <c r="B58" s="16">
        <v>1.4780307040762386</v>
      </c>
      <c r="C58" s="16">
        <v>1.8907563025210017</v>
      </c>
      <c r="D58" s="16">
        <v>1.254875360352714</v>
      </c>
      <c r="E58" s="16">
        <v>1.357809780028485</v>
      </c>
      <c r="F58" s="18">
        <v>1.1351543100390105</v>
      </c>
      <c r="G58" s="18">
        <v>1.525773195876301</v>
      </c>
      <c r="H58" s="18">
        <v>0.9493803383017863</v>
      </c>
      <c r="I58" s="18">
        <v>1.4322591389790862</v>
      </c>
      <c r="J58" s="6">
        <f t="shared" si="5"/>
        <v>0.11756422158797254</v>
      </c>
      <c r="K58" s="6">
        <f t="shared" si="6"/>
        <v>0.13321266813601695</v>
      </c>
      <c r="L58" s="6">
        <f t="shared" si="7"/>
        <v>0.09332720849789687</v>
      </c>
      <c r="M58" s="6">
        <f t="shared" si="8"/>
        <v>0.0055427070481554675</v>
      </c>
    </row>
    <row r="59" spans="1:13" ht="12.75">
      <c r="A59" s="27">
        <v>1999</v>
      </c>
      <c r="B59" s="16">
        <v>1.1351543100390105</v>
      </c>
      <c r="C59" s="16">
        <v>1.525773195876301</v>
      </c>
      <c r="D59" s="16">
        <v>0.9493803383017863</v>
      </c>
      <c r="E59" s="16">
        <v>1.4322591389790862</v>
      </c>
      <c r="F59" s="18">
        <v>1.5453813935254912</v>
      </c>
      <c r="G59" s="18">
        <v>2.6198212835093493</v>
      </c>
      <c r="H59" s="18">
        <v>2.0685793681241904</v>
      </c>
      <c r="I59" s="18">
        <v>1.5505705607093079</v>
      </c>
      <c r="J59" s="6">
        <f t="shared" si="5"/>
        <v>0.16828626002582403</v>
      </c>
      <c r="K59" s="6">
        <f t="shared" si="6"/>
        <v>1.1969412180535302</v>
      </c>
      <c r="L59" s="6">
        <f t="shared" si="7"/>
        <v>1.2526064683554108</v>
      </c>
      <c r="M59" s="6">
        <f t="shared" si="8"/>
        <v>0.013997592511826373</v>
      </c>
    </row>
    <row r="60" spans="1:13" ht="12.75">
      <c r="A60" s="27">
        <v>2000</v>
      </c>
      <c r="B60" s="16">
        <v>1.5453813935254912</v>
      </c>
      <c r="C60" s="16">
        <v>2.6198212835093493</v>
      </c>
      <c r="D60" s="16">
        <v>2.0685793681241904</v>
      </c>
      <c r="E60" s="16">
        <v>1.5505705607093079</v>
      </c>
      <c r="F60" s="18">
        <v>2.2695871261378286</v>
      </c>
      <c r="G60" s="18">
        <v>3.4434989115377013</v>
      </c>
      <c r="H60" s="18">
        <v>2.2846868079400284</v>
      </c>
      <c r="I60" s="18">
        <v>1.5289160157236692</v>
      </c>
      <c r="J60" s="6">
        <f t="shared" si="5"/>
        <v>0.5244739431485724</v>
      </c>
      <c r="K60" s="6">
        <f t="shared" si="6"/>
        <v>0.6784448349144122</v>
      </c>
      <c r="L60" s="6">
        <f t="shared" si="7"/>
        <v>0.04670242554375605</v>
      </c>
      <c r="M60" s="6">
        <f t="shared" si="8"/>
        <v>0.0004689193185350493</v>
      </c>
    </row>
    <row r="61" spans="1:13" ht="12.75">
      <c r="A61" s="27">
        <v>2001</v>
      </c>
      <c r="B61" s="16">
        <v>2.2695871261378286</v>
      </c>
      <c r="C61" s="16">
        <v>3.4434989115377013</v>
      </c>
      <c r="D61" s="16">
        <v>2.2846868079400284</v>
      </c>
      <c r="E61" s="16">
        <v>1.5289160157236692</v>
      </c>
      <c r="F61" s="18">
        <v>2.5082947569189162</v>
      </c>
      <c r="G61" s="18">
        <v>1.87488042854409</v>
      </c>
      <c r="H61" s="18">
        <v>1.738059531021885</v>
      </c>
      <c r="I61" s="18">
        <v>2.2235050561350445</v>
      </c>
      <c r="J61" s="6">
        <f t="shared" si="5"/>
        <v>0.05698133299312003</v>
      </c>
      <c r="K61" s="6">
        <f t="shared" si="6"/>
        <v>2.460563945189178</v>
      </c>
      <c r="L61" s="6">
        <f t="shared" si="7"/>
        <v>0.29880137987094474</v>
      </c>
      <c r="M61" s="6">
        <f t="shared" si="8"/>
        <v>0.4824539350595951</v>
      </c>
    </row>
    <row r="62" spans="1:13" ht="12.75">
      <c r="A62" s="27">
        <v>2002</v>
      </c>
      <c r="B62" s="16">
        <v>2.5082947569189162</v>
      </c>
      <c r="C62" s="16">
        <v>1.87488042854409</v>
      </c>
      <c r="D62" s="16">
        <v>1.738059531021885</v>
      </c>
      <c r="E62" s="16">
        <v>2.2235050561350445</v>
      </c>
      <c r="F62" s="18">
        <v>1.6629357211384699</v>
      </c>
      <c r="G62" s="18">
        <v>2.2535211267605604</v>
      </c>
      <c r="H62" s="18">
        <v>1.7874400851255023</v>
      </c>
      <c r="I62" s="18">
        <v>1.5520028041204892</v>
      </c>
      <c r="J62" s="6">
        <f t="shared" si="5"/>
        <v>0.714631899375646</v>
      </c>
      <c r="K62" s="6">
        <f t="shared" si="6"/>
        <v>0.14336877834585612</v>
      </c>
      <c r="L62" s="6">
        <f t="shared" si="7"/>
        <v>0.0024384391235802868</v>
      </c>
      <c r="M62" s="6">
        <f t="shared" si="8"/>
        <v>0.4509152744606193</v>
      </c>
    </row>
    <row r="63" spans="1:13" ht="12.75">
      <c r="A63" s="27">
        <v>2003</v>
      </c>
      <c r="B63" s="16">
        <v>1.6629357211384699</v>
      </c>
      <c r="C63" s="16">
        <v>2.2535211267605604</v>
      </c>
      <c r="D63" s="16">
        <v>1.7874400851255023</v>
      </c>
      <c r="E63" s="16">
        <v>1.5520028041204892</v>
      </c>
      <c r="F63" s="18">
        <v>2.1762132174211413</v>
      </c>
      <c r="G63" s="18">
        <v>1.891643709825508</v>
      </c>
      <c r="H63" s="18">
        <v>1.8931982966969851</v>
      </c>
      <c r="I63" s="18">
        <v>1.4439117929050838</v>
      </c>
      <c r="J63" s="6">
        <f t="shared" si="5"/>
        <v>0.26345378819020776</v>
      </c>
      <c r="K63" s="6">
        <f t="shared" si="6"/>
        <v>0.13095526488758583</v>
      </c>
      <c r="L63" s="6">
        <f t="shared" si="7"/>
        <v>0.011184799314798518</v>
      </c>
      <c r="M63" s="6">
        <f t="shared" si="8"/>
        <v>0.011683666705568902</v>
      </c>
    </row>
    <row r="64" spans="1:13" ht="12.75">
      <c r="A64" s="27">
        <v>2004</v>
      </c>
      <c r="B64" s="16">
        <v>2.1762132174211413</v>
      </c>
      <c r="C64" s="16">
        <v>1.891643709825508</v>
      </c>
      <c r="D64" s="16">
        <v>1.8931982966969851</v>
      </c>
      <c r="E64" s="16">
        <v>1.4439117929050838</v>
      </c>
      <c r="F64" s="18">
        <v>3.24750443138353</v>
      </c>
      <c r="G64" s="18">
        <v>3.352559480894035</v>
      </c>
      <c r="H64" s="18">
        <v>3.086350031061169</v>
      </c>
      <c r="I64" s="18">
        <v>2.2333327032493466</v>
      </c>
      <c r="J64" s="6">
        <f t="shared" si="5"/>
        <v>1.1476648651130084</v>
      </c>
      <c r="K64" s="6">
        <f t="shared" si="6"/>
        <v>2.134274890156749</v>
      </c>
      <c r="L64" s="6">
        <f t="shared" si="7"/>
        <v>1.4236110612162602</v>
      </c>
      <c r="M64" s="6">
        <f t="shared" si="8"/>
        <v>0.6231853736887647</v>
      </c>
    </row>
    <row r="65" spans="1:13" ht="12.75">
      <c r="A65" s="27">
        <v>2005</v>
      </c>
      <c r="B65" s="16">
        <v>3.24750443138353</v>
      </c>
      <c r="C65" s="16">
        <v>3.352559480894035</v>
      </c>
      <c r="D65" s="16">
        <v>3.086350031061169</v>
      </c>
      <c r="E65" s="16">
        <v>2.2333327032493466</v>
      </c>
      <c r="F65" s="18">
        <v>3.3595070072557354</v>
      </c>
      <c r="G65" s="18">
        <v>3.7495640041855793</v>
      </c>
      <c r="H65" s="18">
        <v>3.1665160106280954</v>
      </c>
      <c r="I65" s="18">
        <v>2.173450803834731</v>
      </c>
      <c r="J65" s="6">
        <f t="shared" si="5"/>
        <v>0.01254457700200913</v>
      </c>
      <c r="K65" s="6">
        <f t="shared" si="6"/>
        <v>0.1576125915139463</v>
      </c>
      <c r="L65" s="6">
        <f t="shared" si="7"/>
        <v>0.006426584279924842</v>
      </c>
      <c r="M65" s="6">
        <f t="shared" si="8"/>
        <v>0.003585841877502131</v>
      </c>
    </row>
    <row r="66" spans="1:13" ht="12.75">
      <c r="A66" s="27">
        <v>2006</v>
      </c>
      <c r="B66" s="16">
        <v>3.3595070072557354</v>
      </c>
      <c r="C66" s="16">
        <v>3.7495640041855793</v>
      </c>
      <c r="D66" s="16">
        <v>3.1665160106280954</v>
      </c>
      <c r="E66" s="16">
        <v>2.173450803834731</v>
      </c>
      <c r="F66" s="18">
        <v>2.738899719378618</v>
      </c>
      <c r="G66" s="18">
        <v>1.9499075474869398</v>
      </c>
      <c r="H66" s="18">
        <v>1.906380267105634</v>
      </c>
      <c r="I66" s="18">
        <v>2.2909880564603746</v>
      </c>
      <c r="J66" s="6">
        <f t="shared" si="5"/>
        <v>0.3851534057661912</v>
      </c>
      <c r="K66" s="6">
        <f t="shared" si="6"/>
        <v>3.238763362137102</v>
      </c>
      <c r="L66" s="6">
        <f t="shared" si="7"/>
        <v>1.5879420921029066</v>
      </c>
      <c r="M66" s="6">
        <f t="shared" si="8"/>
        <v>0.013815005754784344</v>
      </c>
    </row>
    <row r="67" spans="1:13" s="32" customFormat="1" ht="12.75">
      <c r="A67" s="25">
        <v>2007</v>
      </c>
      <c r="B67" s="30"/>
      <c r="C67" s="30"/>
      <c r="D67" s="30"/>
      <c r="E67" s="31"/>
      <c r="F67" s="30"/>
      <c r="G67" s="30"/>
      <c r="H67" s="30"/>
      <c r="I67" s="43"/>
      <c r="J67" s="44" t="s">
        <v>55</v>
      </c>
      <c r="K67" s="45"/>
      <c r="L67" s="45"/>
      <c r="M67" s="55"/>
    </row>
    <row r="68" spans="2:13" ht="12.75">
      <c r="B68" s="1"/>
      <c r="F68" s="1"/>
      <c r="I68" s="47" t="s">
        <v>79</v>
      </c>
      <c r="J68" s="48" t="s">
        <v>16</v>
      </c>
      <c r="K68" s="48" t="s">
        <v>17</v>
      </c>
      <c r="L68" s="56" t="s">
        <v>18</v>
      </c>
      <c r="M68" s="49" t="s">
        <v>19</v>
      </c>
    </row>
    <row r="69" spans="9:13" ht="12.75">
      <c r="I69" s="50" t="s">
        <v>87</v>
      </c>
      <c r="J69" s="48"/>
      <c r="K69" s="48"/>
      <c r="L69" s="57"/>
      <c r="M69" s="49"/>
    </row>
    <row r="70" spans="9:13" ht="12.75">
      <c r="I70" s="50" t="s">
        <v>60</v>
      </c>
      <c r="J70" s="48">
        <f>AVERAGE(J43:J66)^0.5</f>
        <v>0.677891762009576</v>
      </c>
      <c r="K70" s="48">
        <f>AVERAGE(K43:K66)^0.5</f>
        <v>1.3242816497259717</v>
      </c>
      <c r="L70" s="48">
        <f>AVERAGE(L43:L66)^0.5</f>
        <v>0.8980337455684989</v>
      </c>
      <c r="M70" s="49">
        <f>AVERAGE(M43:M66)^0.5</f>
        <v>0.56793131426467</v>
      </c>
    </row>
    <row r="71" spans="9:13" ht="12.75">
      <c r="I71" s="50" t="s">
        <v>61</v>
      </c>
      <c r="J71" s="48">
        <f>AVERAGE(J43:J50)^0.5</f>
        <v>0.833783432149946</v>
      </c>
      <c r="K71" s="48">
        <f>AVERAGE(K43:K50)^0.5</f>
        <v>1.5211515362349928</v>
      </c>
      <c r="L71" s="48">
        <f>AVERAGE(L43:L50)^0.5</f>
        <v>0.9285640597273573</v>
      </c>
      <c r="M71" s="49">
        <f>AVERAGE(M43:M50)^0.5</f>
        <v>0.7225278662824539</v>
      </c>
    </row>
    <row r="72" spans="9:13" ht="12.75">
      <c r="I72" s="50" t="s">
        <v>62</v>
      </c>
      <c r="J72" s="48">
        <f>AVERAGE(J51:J58)^0.5</f>
        <v>0.5237061698335975</v>
      </c>
      <c r="K72" s="48">
        <f>AVERAGE(K51:K58)^0.5</f>
        <v>1.2960123674421278</v>
      </c>
      <c r="L72" s="48">
        <f>AVERAGE(L51:L58)^0.5</f>
        <v>0.9891655348302745</v>
      </c>
      <c r="M72" s="49">
        <f>AVERAGE(M51:M58)^0.5</f>
        <v>0.4955584874062407</v>
      </c>
    </row>
    <row r="73" spans="9:13" ht="12.75">
      <c r="I73" s="58" t="s">
        <v>63</v>
      </c>
      <c r="J73" s="59">
        <f>AVERAGE(J59:J66)^0.5</f>
        <v>0.6396473707847335</v>
      </c>
      <c r="K73" s="52">
        <f>AVERAGE(K59:K66)^0.5</f>
        <v>1.1258843682411597</v>
      </c>
      <c r="L73" s="52">
        <f>AVERAGE(L59:L66)^0.5</f>
        <v>0.7607326443803681</v>
      </c>
      <c r="M73" s="60">
        <f>AVERAGE(M59:M66)^0.5</f>
        <v>0.44722835461556937</v>
      </c>
    </row>
  </sheetData>
  <mergeCells count="4">
    <mergeCell ref="A2:J2"/>
    <mergeCell ref="A40:M40"/>
    <mergeCell ref="A41:E41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31">
      <selection activeCell="M67" sqref="M67"/>
    </sheetView>
  </sheetViews>
  <sheetFormatPr defaultColWidth="9.140625" defaultRowHeight="12.75"/>
  <cols>
    <col min="1" max="2" width="11.8515625" style="0" customWidth="1"/>
    <col min="3" max="3" width="11.28125" style="0" customWidth="1"/>
    <col min="5" max="5" width="10.140625" style="0" customWidth="1"/>
    <col min="7" max="7" width="9.140625" style="1" customWidth="1"/>
    <col min="8" max="9" width="11.8515625" style="0" customWidth="1"/>
    <col min="10" max="10" width="11.28125" style="0" customWidth="1"/>
  </cols>
  <sheetData>
    <row r="1" spans="1:8" ht="12.75">
      <c r="A1" s="61" t="s">
        <v>89</v>
      </c>
      <c r="H1" s="61" t="s">
        <v>90</v>
      </c>
    </row>
    <row r="2" spans="1:14" s="28" customFormat="1" ht="39" customHeight="1">
      <c r="A2" s="87" t="s">
        <v>91</v>
      </c>
      <c r="B2" s="87"/>
      <c r="C2" s="28" t="s">
        <v>92</v>
      </c>
      <c r="D2" s="28" t="s">
        <v>93</v>
      </c>
      <c r="E2" s="28" t="s">
        <v>94</v>
      </c>
      <c r="F2" s="62"/>
      <c r="G2" s="63" t="s">
        <v>95</v>
      </c>
      <c r="H2" s="87" t="s">
        <v>91</v>
      </c>
      <c r="I2" s="87"/>
      <c r="J2" s="28" t="s">
        <v>92</v>
      </c>
      <c r="K2" s="28" t="s">
        <v>93</v>
      </c>
      <c r="L2" s="28" t="s">
        <v>96</v>
      </c>
      <c r="M2" s="62"/>
      <c r="N2" s="63" t="s">
        <v>95</v>
      </c>
    </row>
    <row r="3" spans="1:14" ht="12.75">
      <c r="A3" t="s">
        <v>97</v>
      </c>
      <c r="B3" t="s">
        <v>32</v>
      </c>
      <c r="F3" s="64"/>
      <c r="G3" s="8"/>
      <c r="H3" t="s">
        <v>97</v>
      </c>
      <c r="I3" t="s">
        <v>32</v>
      </c>
      <c r="M3" s="64"/>
      <c r="N3" s="64"/>
    </row>
    <row r="4" spans="1:14" ht="12.75">
      <c r="A4">
        <v>2.2</v>
      </c>
      <c r="B4">
        <v>2.3</v>
      </c>
      <c r="C4">
        <v>3</v>
      </c>
      <c r="D4">
        <f>AVERAGE(A4:B4)</f>
        <v>2.25</v>
      </c>
      <c r="E4">
        <f>C4*D4</f>
        <v>6.75</v>
      </c>
      <c r="F4" s="64"/>
      <c r="G4" s="8"/>
      <c r="H4">
        <v>1.7</v>
      </c>
      <c r="I4">
        <v>1.8</v>
      </c>
      <c r="J4">
        <v>7</v>
      </c>
      <c r="K4">
        <f>AVERAGE(H4:I4)</f>
        <v>1.75</v>
      </c>
      <c r="L4">
        <f>J4*K4</f>
        <v>12.25</v>
      </c>
      <c r="M4" s="64"/>
      <c r="N4" s="64"/>
    </row>
    <row r="5" spans="1:14" ht="12.75">
      <c r="A5">
        <v>2.4</v>
      </c>
      <c r="B5">
        <v>2.5</v>
      </c>
      <c r="C5">
        <v>13</v>
      </c>
      <c r="D5">
        <f>AVERAGE(A5:B5)</f>
        <v>2.45</v>
      </c>
      <c r="E5">
        <f>C5*D5</f>
        <v>31.85</v>
      </c>
      <c r="F5" s="64" t="s">
        <v>98</v>
      </c>
      <c r="G5" s="8">
        <v>2.4</v>
      </c>
      <c r="H5">
        <v>1.9</v>
      </c>
      <c r="I5">
        <v>2</v>
      </c>
      <c r="J5">
        <v>8</v>
      </c>
      <c r="K5">
        <f>AVERAGE(H5:I5)</f>
        <v>1.95</v>
      </c>
      <c r="L5">
        <f>J5*K5</f>
        <v>15.6</v>
      </c>
      <c r="M5" s="64" t="s">
        <v>98</v>
      </c>
      <c r="N5" s="64">
        <v>1.8</v>
      </c>
    </row>
    <row r="6" spans="1:14" ht="12.75">
      <c r="A6">
        <v>2.6</v>
      </c>
      <c r="B6">
        <v>2.7</v>
      </c>
      <c r="C6">
        <v>1</v>
      </c>
      <c r="D6">
        <f>AVERAGE(A6:B6)</f>
        <v>2.6500000000000004</v>
      </c>
      <c r="E6">
        <f>C6*D6</f>
        <v>2.6500000000000004</v>
      </c>
      <c r="F6" s="64" t="s">
        <v>99</v>
      </c>
      <c r="G6" s="8">
        <v>2.5</v>
      </c>
      <c r="H6">
        <v>2.1</v>
      </c>
      <c r="I6">
        <v>2.2</v>
      </c>
      <c r="J6">
        <v>2</v>
      </c>
      <c r="K6">
        <f>AVERAGE(H6:I6)</f>
        <v>2.1500000000000004</v>
      </c>
      <c r="L6">
        <f>J6*K6</f>
        <v>4.300000000000001</v>
      </c>
      <c r="M6" s="64" t="s">
        <v>99</v>
      </c>
      <c r="N6" s="64">
        <v>1.9</v>
      </c>
    </row>
    <row r="7" spans="1:14" ht="12.75">
      <c r="A7" t="s">
        <v>100</v>
      </c>
      <c r="E7" s="65">
        <f>SUM(E4:E6)/17</f>
        <v>2.426470588235294</v>
      </c>
      <c r="F7" s="64" t="s">
        <v>101</v>
      </c>
      <c r="G7" s="66">
        <f>AVERAGE(G5:G6)</f>
        <v>2.45</v>
      </c>
      <c r="L7" s="65">
        <f>SUM(L4:L6)/17</f>
        <v>1.8911764705882357</v>
      </c>
      <c r="M7" s="64" t="s">
        <v>101</v>
      </c>
      <c r="N7" s="67">
        <f>AVERAGE(N5:N6)</f>
        <v>1.85</v>
      </c>
    </row>
    <row r="8" spans="1:14" ht="12.75">
      <c r="A8" s="61">
        <v>2008</v>
      </c>
      <c r="F8" s="64"/>
      <c r="G8" s="8"/>
      <c r="H8" s="61">
        <v>2008</v>
      </c>
      <c r="M8" s="64"/>
      <c r="N8" s="64"/>
    </row>
    <row r="9" spans="1:14" ht="12.75">
      <c r="A9">
        <v>1.6</v>
      </c>
      <c r="B9">
        <v>1.7</v>
      </c>
      <c r="C9">
        <v>3</v>
      </c>
      <c r="D9">
        <f aca="true" t="shared" si="0" ref="D9:D14">AVERAGE(A9:B9)</f>
        <v>1.65</v>
      </c>
      <c r="E9">
        <f aca="true" t="shared" si="1" ref="E9:E14">C9*D9</f>
        <v>4.949999999999999</v>
      </c>
      <c r="F9" s="64"/>
      <c r="G9" s="8"/>
      <c r="H9">
        <v>1.7</v>
      </c>
      <c r="I9">
        <v>1.8</v>
      </c>
      <c r="J9">
        <v>9</v>
      </c>
      <c r="K9">
        <f>AVERAGE(H9:I9)</f>
        <v>1.75</v>
      </c>
      <c r="L9">
        <f>J9*K9</f>
        <v>15.75</v>
      </c>
      <c r="M9" s="64" t="s">
        <v>98</v>
      </c>
      <c r="N9" s="64">
        <v>1.7</v>
      </c>
    </row>
    <row r="10" spans="1:14" ht="12.75">
      <c r="A10">
        <v>1.8</v>
      </c>
      <c r="B10">
        <v>1.9</v>
      </c>
      <c r="C10">
        <v>1</v>
      </c>
      <c r="D10">
        <f t="shared" si="0"/>
        <v>1.85</v>
      </c>
      <c r="E10">
        <f t="shared" si="1"/>
        <v>1.85</v>
      </c>
      <c r="F10" s="64"/>
      <c r="G10" s="8"/>
      <c r="H10">
        <v>1.9</v>
      </c>
      <c r="I10">
        <v>2</v>
      </c>
      <c r="J10">
        <v>8</v>
      </c>
      <c r="K10">
        <f>AVERAGE(H10:I10)</f>
        <v>1.95</v>
      </c>
      <c r="L10">
        <f>J10*K10</f>
        <v>15.6</v>
      </c>
      <c r="M10" s="64" t="s">
        <v>99</v>
      </c>
      <c r="N10" s="64">
        <v>1.9</v>
      </c>
    </row>
    <row r="11" spans="1:14" ht="12.75">
      <c r="A11">
        <v>2</v>
      </c>
      <c r="B11">
        <v>2.1</v>
      </c>
      <c r="C11">
        <v>3</v>
      </c>
      <c r="D11">
        <f t="shared" si="0"/>
        <v>2.05</v>
      </c>
      <c r="E11">
        <f t="shared" si="1"/>
        <v>6.1499999999999995</v>
      </c>
      <c r="F11" s="64"/>
      <c r="G11" s="8"/>
      <c r="L11" s="65">
        <f>SUM(L9:L10)/17</f>
        <v>1.8441176470588236</v>
      </c>
      <c r="M11" s="64" t="s">
        <v>101</v>
      </c>
      <c r="N11" s="66">
        <f>AVERAGE(N9:N10)</f>
        <v>1.7999999999999998</v>
      </c>
    </row>
    <row r="12" spans="1:14" ht="12.75">
      <c r="A12">
        <v>2.2</v>
      </c>
      <c r="B12">
        <v>2.3</v>
      </c>
      <c r="C12">
        <v>4</v>
      </c>
      <c r="D12">
        <f t="shared" si="0"/>
        <v>2.25</v>
      </c>
      <c r="E12">
        <f t="shared" si="1"/>
        <v>9</v>
      </c>
      <c r="F12" s="64"/>
      <c r="G12" s="8"/>
      <c r="M12" s="64"/>
      <c r="N12" s="64"/>
    </row>
    <row r="13" spans="1:14" ht="12.75">
      <c r="A13">
        <v>2.4</v>
      </c>
      <c r="B13">
        <v>2.5</v>
      </c>
      <c r="C13">
        <v>4</v>
      </c>
      <c r="D13">
        <f t="shared" si="0"/>
        <v>2.45</v>
      </c>
      <c r="E13">
        <f t="shared" si="1"/>
        <v>9.8</v>
      </c>
      <c r="F13" s="64" t="s">
        <v>98</v>
      </c>
      <c r="G13" s="8">
        <v>1.8</v>
      </c>
      <c r="M13" s="64"/>
      <c r="N13" s="64"/>
    </row>
    <row r="14" spans="1:14" ht="12.75">
      <c r="A14">
        <v>2.6</v>
      </c>
      <c r="B14">
        <v>2.7</v>
      </c>
      <c r="C14">
        <v>2</v>
      </c>
      <c r="D14">
        <f t="shared" si="0"/>
        <v>2.6500000000000004</v>
      </c>
      <c r="E14">
        <f t="shared" si="1"/>
        <v>5.300000000000001</v>
      </c>
      <c r="F14" s="64" t="s">
        <v>99</v>
      </c>
      <c r="G14" s="8">
        <v>2.5</v>
      </c>
      <c r="M14" s="64"/>
      <c r="N14" s="64"/>
    </row>
    <row r="15" spans="5:14" ht="12.75">
      <c r="E15" s="65">
        <f>SUM(E9:E14)/17</f>
        <v>2.179411764705882</v>
      </c>
      <c r="F15" s="64" t="s">
        <v>101</v>
      </c>
      <c r="G15" s="66">
        <f>AVERAGE(G13:G14)</f>
        <v>2.15</v>
      </c>
      <c r="M15" s="64"/>
      <c r="N15" s="64"/>
    </row>
    <row r="16" spans="1:14" ht="12.75">
      <c r="A16" s="61">
        <v>2009</v>
      </c>
      <c r="F16" s="64"/>
      <c r="G16" s="8"/>
      <c r="H16" s="61">
        <v>2009</v>
      </c>
      <c r="M16" s="64"/>
      <c r="N16" s="64"/>
    </row>
    <row r="17" spans="1:14" ht="12.75">
      <c r="A17">
        <v>2</v>
      </c>
      <c r="B17">
        <v>2.1</v>
      </c>
      <c r="C17">
        <v>1</v>
      </c>
      <c r="D17">
        <f>AVERAGE(A17:B17)</f>
        <v>2.05</v>
      </c>
      <c r="E17">
        <f>C17*D17</f>
        <v>2.05</v>
      </c>
      <c r="F17" s="64"/>
      <c r="G17" s="8"/>
      <c r="H17">
        <v>1.5</v>
      </c>
      <c r="I17">
        <v>1.6</v>
      </c>
      <c r="J17">
        <v>2</v>
      </c>
      <c r="K17">
        <f>AVERAGE(H17:I17)</f>
        <v>1.55</v>
      </c>
      <c r="L17">
        <f>J17*K17</f>
        <v>3.1</v>
      </c>
      <c r="M17" s="64"/>
      <c r="N17" s="64"/>
    </row>
    <row r="18" spans="1:14" ht="12.75">
      <c r="A18">
        <v>2.2</v>
      </c>
      <c r="B18">
        <v>2.3</v>
      </c>
      <c r="C18">
        <v>3</v>
      </c>
      <c r="D18">
        <f>AVERAGE(A18:B18)</f>
        <v>2.25</v>
      </c>
      <c r="E18">
        <f>C18*D18</f>
        <v>6.75</v>
      </c>
      <c r="F18" s="64"/>
      <c r="G18" s="8"/>
      <c r="H18">
        <v>1.7</v>
      </c>
      <c r="I18">
        <v>1.8</v>
      </c>
      <c r="J18">
        <v>9</v>
      </c>
      <c r="K18">
        <f>AVERAGE(H18:I18)</f>
        <v>1.75</v>
      </c>
      <c r="L18">
        <f>J18*K18</f>
        <v>15.75</v>
      </c>
      <c r="M18" s="64" t="s">
        <v>98</v>
      </c>
      <c r="N18" s="64">
        <v>1.7</v>
      </c>
    </row>
    <row r="19" spans="1:14" ht="12.75">
      <c r="A19">
        <v>2.4</v>
      </c>
      <c r="B19">
        <v>2.5</v>
      </c>
      <c r="C19">
        <v>8</v>
      </c>
      <c r="D19">
        <f>AVERAGE(A19:B19)</f>
        <v>2.45</v>
      </c>
      <c r="E19">
        <f>C19*D19</f>
        <v>19.6</v>
      </c>
      <c r="F19" s="64"/>
      <c r="G19" s="8"/>
      <c r="H19">
        <v>1.9</v>
      </c>
      <c r="I19">
        <v>2</v>
      </c>
      <c r="J19">
        <v>6</v>
      </c>
      <c r="K19">
        <f>AVERAGE(H19:I19)</f>
        <v>1.95</v>
      </c>
      <c r="L19">
        <f>J19*K19</f>
        <v>11.7</v>
      </c>
      <c r="M19" s="64" t="s">
        <v>99</v>
      </c>
      <c r="N19" s="64">
        <v>1.9</v>
      </c>
    </row>
    <row r="20" spans="1:14" ht="12.75">
      <c r="A20">
        <v>2.6</v>
      </c>
      <c r="B20">
        <v>2.7</v>
      </c>
      <c r="C20">
        <v>4</v>
      </c>
      <c r="D20">
        <f>AVERAGE(A20:B20)</f>
        <v>2.6500000000000004</v>
      </c>
      <c r="E20">
        <f>C20*D20</f>
        <v>10.600000000000001</v>
      </c>
      <c r="F20" s="64" t="s">
        <v>98</v>
      </c>
      <c r="G20" s="8">
        <v>2.3</v>
      </c>
      <c r="L20" s="65">
        <f>SUM(L17:L19)/17</f>
        <v>1.7970588235294118</v>
      </c>
      <c r="M20" s="64" t="s">
        <v>101</v>
      </c>
      <c r="N20" s="66">
        <f>AVERAGE(N18:N19)</f>
        <v>1.7999999999999998</v>
      </c>
    </row>
    <row r="21" spans="1:14" ht="12.75">
      <c r="A21">
        <v>2.8</v>
      </c>
      <c r="B21">
        <v>2.9</v>
      </c>
      <c r="C21">
        <v>1</v>
      </c>
      <c r="D21">
        <f>AVERAGE(A21:B21)</f>
        <v>2.8499999999999996</v>
      </c>
      <c r="E21">
        <f>C21*D21</f>
        <v>2.8499999999999996</v>
      </c>
      <c r="F21" s="64" t="s">
        <v>99</v>
      </c>
      <c r="G21" s="8">
        <v>2.7</v>
      </c>
      <c r="M21" s="64"/>
      <c r="N21" s="64"/>
    </row>
    <row r="22" spans="5:14" ht="12.75">
      <c r="E22" s="65">
        <f>SUM(E17:E21)/17</f>
        <v>2.461764705882353</v>
      </c>
      <c r="F22" s="64" t="s">
        <v>101</v>
      </c>
      <c r="G22" s="66">
        <f>AVERAGE(G20:G21)</f>
        <v>2.5</v>
      </c>
      <c r="M22" s="64"/>
      <c r="N22" s="64"/>
    </row>
    <row r="23" spans="1:14" ht="12.75">
      <c r="A23" s="61">
        <v>2010</v>
      </c>
      <c r="F23" s="64"/>
      <c r="G23" s="8"/>
      <c r="H23" s="61">
        <v>2010</v>
      </c>
      <c r="M23" s="64"/>
      <c r="N23" s="64"/>
    </row>
    <row r="24" spans="1:14" ht="12.75">
      <c r="A24">
        <v>2.2</v>
      </c>
      <c r="B24">
        <v>2.3</v>
      </c>
      <c r="C24">
        <v>2</v>
      </c>
      <c r="D24">
        <f>AVERAGE(A24:B24)</f>
        <v>2.25</v>
      </c>
      <c r="E24">
        <f>C24*D24</f>
        <v>4.5</v>
      </c>
      <c r="F24" s="64"/>
      <c r="G24" s="8"/>
      <c r="H24">
        <v>1.5</v>
      </c>
      <c r="I24">
        <v>1.6</v>
      </c>
      <c r="J24">
        <v>4</v>
      </c>
      <c r="K24">
        <f>AVERAGE(H24:I24)</f>
        <v>1.55</v>
      </c>
      <c r="L24">
        <f>J24*K24</f>
        <v>6.2</v>
      </c>
      <c r="M24" s="64"/>
      <c r="N24" s="64"/>
    </row>
    <row r="25" spans="1:14" ht="12.75">
      <c r="A25">
        <v>2.4</v>
      </c>
      <c r="B25">
        <v>2.5</v>
      </c>
      <c r="C25">
        <v>9</v>
      </c>
      <c r="D25">
        <f>AVERAGE(A25:B25)</f>
        <v>2.45</v>
      </c>
      <c r="E25">
        <f>C25*D25</f>
        <v>22.05</v>
      </c>
      <c r="F25" s="64" t="s">
        <v>98</v>
      </c>
      <c r="G25" s="8">
        <v>2.5</v>
      </c>
      <c r="H25">
        <v>1.7</v>
      </c>
      <c r="I25">
        <v>1.8</v>
      </c>
      <c r="J25">
        <v>8</v>
      </c>
      <c r="K25">
        <f>AVERAGE(H25:I25)</f>
        <v>1.75</v>
      </c>
      <c r="L25">
        <f>J25*K25</f>
        <v>14</v>
      </c>
      <c r="M25" s="64" t="s">
        <v>98</v>
      </c>
      <c r="N25" s="64">
        <v>1.6</v>
      </c>
    </row>
    <row r="26" spans="1:14" ht="12.75">
      <c r="A26">
        <v>2.6</v>
      </c>
      <c r="B26">
        <v>2.7</v>
      </c>
      <c r="C26">
        <v>6</v>
      </c>
      <c r="D26">
        <f>AVERAGE(A26:B26)</f>
        <v>2.6500000000000004</v>
      </c>
      <c r="E26">
        <f>C26*D26</f>
        <v>15.900000000000002</v>
      </c>
      <c r="F26" s="64" t="s">
        <v>99</v>
      </c>
      <c r="G26" s="8">
        <v>2.6</v>
      </c>
      <c r="H26">
        <v>1.9</v>
      </c>
      <c r="I26">
        <v>2</v>
      </c>
      <c r="J26">
        <v>5</v>
      </c>
      <c r="K26">
        <f>AVERAGE(H26:I26)</f>
        <v>1.95</v>
      </c>
      <c r="L26">
        <f>J26*K26</f>
        <v>9.75</v>
      </c>
      <c r="M26" s="64" t="s">
        <v>99</v>
      </c>
      <c r="N26" s="64">
        <v>1.9</v>
      </c>
    </row>
    <row r="27" spans="5:14" ht="12.75">
      <c r="E27" s="65">
        <f>SUM(E24:E26)/17</f>
        <v>2.4970588235294118</v>
      </c>
      <c r="F27" s="64" t="s">
        <v>101</v>
      </c>
      <c r="G27" s="66">
        <f>AVERAGE(G25:G26)</f>
        <v>2.55</v>
      </c>
      <c r="L27" s="65">
        <f>SUM(L24:L26)/17</f>
        <v>1.761764705882353</v>
      </c>
      <c r="M27" s="64" t="s">
        <v>101</v>
      </c>
      <c r="N27" s="67">
        <f>AVERAGE(N25:N26)</f>
        <v>1.75</v>
      </c>
    </row>
    <row r="30" spans="1:8" ht="12.75">
      <c r="A30" s="61" t="s">
        <v>102</v>
      </c>
      <c r="H30" s="61" t="s">
        <v>103</v>
      </c>
    </row>
    <row r="31" spans="1:14" ht="38.25">
      <c r="A31" s="87" t="s">
        <v>91</v>
      </c>
      <c r="B31" s="87"/>
      <c r="C31" s="28" t="s">
        <v>92</v>
      </c>
      <c r="D31" s="28" t="s">
        <v>93</v>
      </c>
      <c r="E31" s="28" t="s">
        <v>94</v>
      </c>
      <c r="F31" s="62"/>
      <c r="G31" s="63" t="s">
        <v>95</v>
      </c>
      <c r="H31" s="87" t="s">
        <v>91</v>
      </c>
      <c r="I31" s="87"/>
      <c r="J31" s="28" t="s">
        <v>92</v>
      </c>
      <c r="K31" s="28" t="s">
        <v>93</v>
      </c>
      <c r="L31" s="28" t="s">
        <v>96</v>
      </c>
      <c r="M31" s="62"/>
      <c r="N31" s="63" t="s">
        <v>95</v>
      </c>
    </row>
    <row r="32" spans="1:14" ht="12.75">
      <c r="A32" t="s">
        <v>97</v>
      </c>
      <c r="B32" t="s">
        <v>32</v>
      </c>
      <c r="F32" s="64"/>
      <c r="G32" s="8"/>
      <c r="H32" t="s">
        <v>97</v>
      </c>
      <c r="I32" t="s">
        <v>32</v>
      </c>
      <c r="M32" s="64"/>
      <c r="N32" s="64"/>
    </row>
    <row r="33" spans="1:14" ht="12.75">
      <c r="A33">
        <v>4.6</v>
      </c>
      <c r="B33">
        <v>4.7</v>
      </c>
      <c r="C33">
        <v>8</v>
      </c>
      <c r="D33">
        <f>AVERAGE(A33:B33)</f>
        <v>4.65</v>
      </c>
      <c r="E33">
        <f>C33*D33</f>
        <v>37.2</v>
      </c>
      <c r="F33" s="64" t="s">
        <v>98</v>
      </c>
      <c r="G33" s="8">
        <v>4.7</v>
      </c>
      <c r="H33">
        <v>2.7</v>
      </c>
      <c r="I33">
        <v>2.8</v>
      </c>
      <c r="J33">
        <v>3</v>
      </c>
      <c r="K33">
        <f>AVERAGE(H33:I33)</f>
        <v>2.75</v>
      </c>
      <c r="L33">
        <f>J33*K33</f>
        <v>8.25</v>
      </c>
      <c r="M33" s="64"/>
      <c r="N33" s="64"/>
    </row>
    <row r="34" spans="1:14" ht="12.75">
      <c r="A34">
        <v>4.8</v>
      </c>
      <c r="B34">
        <v>4.9</v>
      </c>
      <c r="C34">
        <v>9</v>
      </c>
      <c r="D34">
        <f>AVERAGE(A34:B34)</f>
        <v>4.85</v>
      </c>
      <c r="E34">
        <f>C34*D34</f>
        <v>43.65</v>
      </c>
      <c r="F34" s="64" t="s">
        <v>99</v>
      </c>
      <c r="G34" s="8">
        <v>4.8</v>
      </c>
      <c r="H34">
        <v>2.9</v>
      </c>
      <c r="I34">
        <v>3</v>
      </c>
      <c r="J34">
        <v>11</v>
      </c>
      <c r="K34">
        <f>AVERAGE(H34:I34)</f>
        <v>2.95</v>
      </c>
      <c r="L34">
        <f>J34*K34</f>
        <v>32.45</v>
      </c>
      <c r="M34" s="64" t="s">
        <v>98</v>
      </c>
      <c r="N34" s="64">
        <v>2.9</v>
      </c>
    </row>
    <row r="35" spans="5:14" ht="12.75">
      <c r="E35" s="65">
        <f>SUM(E33:E34)/17</f>
        <v>4.7558823529411764</v>
      </c>
      <c r="F35" s="64" t="s">
        <v>101</v>
      </c>
      <c r="G35" s="66">
        <f>AVERAGE(G33:G34)</f>
        <v>4.75</v>
      </c>
      <c r="H35">
        <v>3.1</v>
      </c>
      <c r="I35">
        <v>3.2</v>
      </c>
      <c r="J35">
        <v>3</v>
      </c>
      <c r="K35">
        <f>AVERAGE(H35:I35)</f>
        <v>3.1500000000000004</v>
      </c>
      <c r="L35">
        <f>J35*K35</f>
        <v>9.450000000000001</v>
      </c>
      <c r="M35" s="64" t="s">
        <v>99</v>
      </c>
      <c r="N35" s="64">
        <v>3</v>
      </c>
    </row>
    <row r="36" spans="6:14" ht="12.75">
      <c r="F36" s="64"/>
      <c r="G36" s="8"/>
      <c r="L36" s="61">
        <f>SUM(L33:L35)/17</f>
        <v>2.95</v>
      </c>
      <c r="M36" s="64" t="s">
        <v>101</v>
      </c>
      <c r="N36" s="67">
        <f>AVERAGE(N34:N35)</f>
        <v>2.95</v>
      </c>
    </row>
    <row r="37" spans="1:14" ht="12.75">
      <c r="A37" s="61">
        <v>2008</v>
      </c>
      <c r="F37" s="64"/>
      <c r="G37" s="8"/>
      <c r="H37" s="61">
        <v>2008</v>
      </c>
      <c r="M37" s="64"/>
      <c r="N37" s="64"/>
    </row>
    <row r="38" spans="1:14" ht="12.75">
      <c r="A38">
        <v>4.6</v>
      </c>
      <c r="B38">
        <v>4.7</v>
      </c>
      <c r="C38">
        <v>1</v>
      </c>
      <c r="D38">
        <f>AVERAGE(A38:B38)</f>
        <v>4.65</v>
      </c>
      <c r="E38">
        <f>C38*D38</f>
        <v>4.65</v>
      </c>
      <c r="F38" s="64"/>
      <c r="G38" s="8"/>
      <c r="H38">
        <v>1.7</v>
      </c>
      <c r="I38">
        <v>1.8</v>
      </c>
      <c r="J38">
        <v>7</v>
      </c>
      <c r="K38">
        <f>AVERAGE(H38:I38)</f>
        <v>1.75</v>
      </c>
      <c r="L38">
        <f>J38*K38</f>
        <v>12.25</v>
      </c>
      <c r="M38" s="64"/>
      <c r="N38" s="64"/>
    </row>
    <row r="39" spans="1:14" ht="12.75">
      <c r="A39">
        <v>4.8</v>
      </c>
      <c r="B39">
        <v>4.9</v>
      </c>
      <c r="C39">
        <v>13</v>
      </c>
      <c r="D39">
        <f>AVERAGE(A39:B39)</f>
        <v>4.85</v>
      </c>
      <c r="E39">
        <f>C39*D39</f>
        <v>63.05</v>
      </c>
      <c r="F39" s="64" t="s">
        <v>98</v>
      </c>
      <c r="G39" s="8">
        <v>4.8</v>
      </c>
      <c r="H39">
        <v>1.9</v>
      </c>
      <c r="I39">
        <v>2</v>
      </c>
      <c r="J39">
        <v>5</v>
      </c>
      <c r="K39">
        <f>AVERAGE(H39:I39)</f>
        <v>1.95</v>
      </c>
      <c r="L39">
        <f>J39*K39</f>
        <v>9.75</v>
      </c>
      <c r="M39" s="64"/>
      <c r="N39" s="64"/>
    </row>
    <row r="40" spans="1:14" ht="12.75">
      <c r="A40">
        <v>5</v>
      </c>
      <c r="B40">
        <v>5.1</v>
      </c>
      <c r="C40">
        <v>3</v>
      </c>
      <c r="D40">
        <f>AVERAGE(A40:B40)</f>
        <v>5.05</v>
      </c>
      <c r="E40">
        <f>C40*D40</f>
        <v>15.149999999999999</v>
      </c>
      <c r="F40" s="64" t="s">
        <v>99</v>
      </c>
      <c r="G40" s="8">
        <v>4.9</v>
      </c>
      <c r="H40">
        <v>2.1</v>
      </c>
      <c r="I40">
        <v>2.2</v>
      </c>
      <c r="J40">
        <v>4</v>
      </c>
      <c r="K40">
        <f>AVERAGE(H40:I40)</f>
        <v>2.1500000000000004</v>
      </c>
      <c r="L40">
        <f>J40*K40</f>
        <v>8.600000000000001</v>
      </c>
      <c r="M40" s="64" t="s">
        <v>98</v>
      </c>
      <c r="N40" s="64">
        <v>1.8</v>
      </c>
    </row>
    <row r="41" spans="5:14" ht="12.75">
      <c r="E41" s="65">
        <f>SUM(E38:E40)/17</f>
        <v>4.873529411764705</v>
      </c>
      <c r="F41" s="64" t="s">
        <v>101</v>
      </c>
      <c r="G41" s="66">
        <f>AVERAGE(G39:G40)</f>
        <v>4.85</v>
      </c>
      <c r="H41">
        <v>2.3</v>
      </c>
      <c r="I41">
        <v>2.4</v>
      </c>
      <c r="J41">
        <v>1</v>
      </c>
      <c r="K41">
        <f>AVERAGE(H41:I41)</f>
        <v>2.3499999999999996</v>
      </c>
      <c r="L41">
        <f>J41*K41</f>
        <v>2.3499999999999996</v>
      </c>
      <c r="M41" s="64" t="s">
        <v>99</v>
      </c>
      <c r="N41" s="64">
        <v>2.1</v>
      </c>
    </row>
    <row r="42" spans="6:14" ht="12.75">
      <c r="F42" s="64"/>
      <c r="G42" s="8"/>
      <c r="L42" s="65">
        <f>SUM(L38:L41)/17</f>
        <v>1.9382352941176473</v>
      </c>
      <c r="M42" s="64" t="s">
        <v>101</v>
      </c>
      <c r="N42" s="67">
        <f>AVERAGE(N40:N41)</f>
        <v>1.9500000000000002</v>
      </c>
    </row>
    <row r="43" spans="1:14" ht="12.75">
      <c r="A43" s="61">
        <v>2009</v>
      </c>
      <c r="F43" s="64"/>
      <c r="G43" s="8"/>
      <c r="H43" s="61">
        <v>2009</v>
      </c>
      <c r="M43" s="64"/>
      <c r="N43" s="64"/>
    </row>
    <row r="44" spans="1:14" ht="12.75">
      <c r="A44">
        <v>4.6</v>
      </c>
      <c r="B44">
        <v>4.7</v>
      </c>
      <c r="C44">
        <v>2</v>
      </c>
      <c r="D44">
        <f>AVERAGE(A44:B44)</f>
        <v>4.65</v>
      </c>
      <c r="E44">
        <f>C44*D44</f>
        <v>9.3</v>
      </c>
      <c r="F44" s="64"/>
      <c r="G44" s="8"/>
      <c r="H44">
        <v>1.5</v>
      </c>
      <c r="I44">
        <v>1.6</v>
      </c>
      <c r="J44">
        <v>2</v>
      </c>
      <c r="K44">
        <f>AVERAGE(H44:I44)</f>
        <v>1.55</v>
      </c>
      <c r="L44">
        <f>J44*K44</f>
        <v>3.1</v>
      </c>
      <c r="M44" s="64"/>
      <c r="N44" s="64"/>
    </row>
    <row r="45" spans="1:14" ht="12.75">
      <c r="A45">
        <v>4.8</v>
      </c>
      <c r="B45">
        <v>4.9</v>
      </c>
      <c r="C45">
        <v>12</v>
      </c>
      <c r="D45">
        <f>AVERAGE(A45:B45)</f>
        <v>4.85</v>
      </c>
      <c r="E45">
        <f>C45*D45</f>
        <v>58.199999999999996</v>
      </c>
      <c r="F45" s="64" t="s">
        <v>98</v>
      </c>
      <c r="G45" s="8">
        <v>4.8</v>
      </c>
      <c r="H45">
        <v>1.7</v>
      </c>
      <c r="I45">
        <v>1.8</v>
      </c>
      <c r="J45">
        <v>9</v>
      </c>
      <c r="K45">
        <f>AVERAGE(H45:I45)</f>
        <v>1.75</v>
      </c>
      <c r="L45">
        <f>J45*K45</f>
        <v>15.75</v>
      </c>
      <c r="M45" s="64"/>
      <c r="N45" s="64"/>
    </row>
    <row r="46" spans="1:14" ht="12.75">
      <c r="A46">
        <v>5</v>
      </c>
      <c r="B46">
        <v>5.1</v>
      </c>
      <c r="C46">
        <v>3</v>
      </c>
      <c r="D46">
        <f>AVERAGE(A46:B46)</f>
        <v>5.05</v>
      </c>
      <c r="E46">
        <f>C46*D46</f>
        <v>15.149999999999999</v>
      </c>
      <c r="F46" s="64" t="s">
        <v>99</v>
      </c>
      <c r="G46" s="8">
        <v>4.9</v>
      </c>
      <c r="H46">
        <v>1.9</v>
      </c>
      <c r="I46">
        <v>2</v>
      </c>
      <c r="J46">
        <v>4</v>
      </c>
      <c r="K46">
        <f>AVERAGE(H46:I46)</f>
        <v>1.95</v>
      </c>
      <c r="L46">
        <f>J46*K46</f>
        <v>7.8</v>
      </c>
      <c r="M46" s="64" t="s">
        <v>98</v>
      </c>
      <c r="N46" s="64">
        <v>1.7</v>
      </c>
    </row>
    <row r="47" spans="5:14" ht="12.75">
      <c r="E47" s="65">
        <f>SUM(E44:E46)/17</f>
        <v>4.861764705882353</v>
      </c>
      <c r="F47" s="64" t="s">
        <v>101</v>
      </c>
      <c r="G47" s="66">
        <f>AVERAGE(G45:G46)</f>
        <v>4.85</v>
      </c>
      <c r="H47">
        <v>2.1</v>
      </c>
      <c r="I47">
        <v>2.2</v>
      </c>
      <c r="J47">
        <v>2</v>
      </c>
      <c r="K47">
        <f>AVERAGE(H47:I47)</f>
        <v>2.1500000000000004</v>
      </c>
      <c r="L47">
        <f>J47*K47</f>
        <v>4.300000000000001</v>
      </c>
      <c r="M47" s="64" t="s">
        <v>99</v>
      </c>
      <c r="N47" s="64">
        <v>2</v>
      </c>
    </row>
    <row r="48" spans="6:14" ht="12.75">
      <c r="F48" s="64"/>
      <c r="G48" s="8"/>
      <c r="L48" s="65">
        <f>SUM(L44:L47)/17</f>
        <v>1.8205882352941178</v>
      </c>
      <c r="M48" s="64" t="s">
        <v>101</v>
      </c>
      <c r="N48" s="67">
        <f>AVERAGE(N46:N47)</f>
        <v>1.85</v>
      </c>
    </row>
    <row r="49" spans="1:14" ht="12.75">
      <c r="A49" s="61">
        <v>2010</v>
      </c>
      <c r="F49" s="64"/>
      <c r="G49" s="8"/>
      <c r="H49" s="61">
        <v>2010</v>
      </c>
      <c r="M49" s="64"/>
      <c r="N49" s="64"/>
    </row>
    <row r="50" spans="1:14" ht="12.75">
      <c r="A50">
        <v>4.6</v>
      </c>
      <c r="B50">
        <v>4.7</v>
      </c>
      <c r="C50">
        <v>4</v>
      </c>
      <c r="D50">
        <f>AVERAGE(A50:B50)</f>
        <v>4.65</v>
      </c>
      <c r="E50">
        <f>C50*D50</f>
        <v>18.6</v>
      </c>
      <c r="F50" s="64"/>
      <c r="G50" s="8"/>
      <c r="H50">
        <v>1.5</v>
      </c>
      <c r="I50">
        <v>1.6</v>
      </c>
      <c r="J50">
        <v>4</v>
      </c>
      <c r="K50">
        <f>AVERAGE(H50:I50)</f>
        <v>1.55</v>
      </c>
      <c r="L50">
        <f>J50*K50</f>
        <v>6.2</v>
      </c>
      <c r="M50" s="64"/>
      <c r="N50" s="64"/>
    </row>
    <row r="51" spans="1:14" ht="12.75">
      <c r="A51">
        <v>4.8</v>
      </c>
      <c r="B51">
        <v>4.9</v>
      </c>
      <c r="C51">
        <v>10</v>
      </c>
      <c r="D51">
        <f>AVERAGE(A51:B51)</f>
        <v>4.85</v>
      </c>
      <c r="E51">
        <f>C51*D51</f>
        <v>48.5</v>
      </c>
      <c r="F51" s="64" t="s">
        <v>98</v>
      </c>
      <c r="G51" s="8">
        <v>4.7</v>
      </c>
      <c r="H51">
        <v>1.7</v>
      </c>
      <c r="I51">
        <v>1.8</v>
      </c>
      <c r="J51">
        <v>6</v>
      </c>
      <c r="K51">
        <f>AVERAGE(H51:I51)</f>
        <v>1.75</v>
      </c>
      <c r="L51">
        <f>J51*K51</f>
        <v>10.5</v>
      </c>
      <c r="M51" s="64" t="s">
        <v>98</v>
      </c>
      <c r="N51" s="64">
        <v>1.6</v>
      </c>
    </row>
    <row r="52" spans="1:14" ht="12.75">
      <c r="A52">
        <v>5</v>
      </c>
      <c r="B52">
        <v>5.1</v>
      </c>
      <c r="C52">
        <v>3</v>
      </c>
      <c r="D52">
        <f>AVERAGE(A52:B52)</f>
        <v>5.05</v>
      </c>
      <c r="E52">
        <f>C52*D52</f>
        <v>15.149999999999999</v>
      </c>
      <c r="F52" s="64" t="s">
        <v>99</v>
      </c>
      <c r="G52" s="8">
        <v>4.9</v>
      </c>
      <c r="H52">
        <v>1.9</v>
      </c>
      <c r="I52">
        <v>2</v>
      </c>
      <c r="J52">
        <v>7</v>
      </c>
      <c r="K52">
        <f>AVERAGE(H52:I52)</f>
        <v>1.95</v>
      </c>
      <c r="L52">
        <f>J52*K52</f>
        <v>13.65</v>
      </c>
      <c r="M52" s="64" t="s">
        <v>99</v>
      </c>
      <c r="N52" s="64">
        <v>1.9</v>
      </c>
    </row>
    <row r="53" spans="5:14" ht="12.75">
      <c r="E53" s="65">
        <f>SUM(E50:E52)/17</f>
        <v>4.838235294117647</v>
      </c>
      <c r="F53" s="64" t="s">
        <v>101</v>
      </c>
      <c r="G53" s="66">
        <f>AVERAGE(G51:G52)</f>
        <v>4.800000000000001</v>
      </c>
      <c r="L53" s="65">
        <f>SUM(L50:L52)/17</f>
        <v>1.785294117647059</v>
      </c>
      <c r="M53" s="64" t="s">
        <v>101</v>
      </c>
      <c r="N53" s="67">
        <f>AVERAGE(N51:N52)</f>
        <v>1.75</v>
      </c>
    </row>
    <row r="54" spans="6:7" ht="12.75">
      <c r="F54" s="32"/>
      <c r="G54" s="68"/>
    </row>
    <row r="57" ht="12.75">
      <c r="A57" s="61" t="s">
        <v>109</v>
      </c>
    </row>
    <row r="58" spans="1:9" ht="12.75">
      <c r="A58" s="69"/>
      <c r="B58" s="85" t="s">
        <v>104</v>
      </c>
      <c r="C58" s="85"/>
      <c r="D58" s="85" t="s">
        <v>105</v>
      </c>
      <c r="E58" s="85"/>
      <c r="F58" s="85" t="s">
        <v>106</v>
      </c>
      <c r="G58" s="85"/>
      <c r="H58" s="85" t="s">
        <v>107</v>
      </c>
      <c r="I58" s="86"/>
    </row>
    <row r="59" spans="1:9" s="28" customFormat="1" ht="25.5">
      <c r="A59" s="70"/>
      <c r="B59" s="71" t="s">
        <v>100</v>
      </c>
      <c r="C59" s="71" t="s">
        <v>108</v>
      </c>
      <c r="D59" s="71" t="s">
        <v>100</v>
      </c>
      <c r="E59" s="71" t="s">
        <v>108</v>
      </c>
      <c r="F59" s="71" t="s">
        <v>100</v>
      </c>
      <c r="G59" s="72" t="s">
        <v>108</v>
      </c>
      <c r="H59" s="71" t="s">
        <v>100</v>
      </c>
      <c r="I59" s="73" t="s">
        <v>108</v>
      </c>
    </row>
    <row r="60" spans="1:9" ht="12.75">
      <c r="A60" s="74">
        <v>2007</v>
      </c>
      <c r="B60" s="48">
        <v>2.426470588235294</v>
      </c>
      <c r="C60" s="48">
        <v>2.45</v>
      </c>
      <c r="D60" s="48">
        <v>4.7558823529411764</v>
      </c>
      <c r="E60" s="48">
        <v>4.75</v>
      </c>
      <c r="F60" s="48">
        <v>2.95</v>
      </c>
      <c r="G60" s="48">
        <v>2.95</v>
      </c>
      <c r="H60" s="48">
        <v>1.8911764705882357</v>
      </c>
      <c r="I60" s="49">
        <v>1.85</v>
      </c>
    </row>
    <row r="61" spans="1:9" ht="12.75">
      <c r="A61" s="74">
        <v>2008</v>
      </c>
      <c r="B61" s="48">
        <v>2.179411764705882</v>
      </c>
      <c r="C61" s="48">
        <v>2.15</v>
      </c>
      <c r="D61" s="48">
        <v>4.873529411764705</v>
      </c>
      <c r="E61" s="48">
        <v>4.85</v>
      </c>
      <c r="F61" s="48">
        <v>1.9382352941176473</v>
      </c>
      <c r="G61" s="48">
        <v>1.95</v>
      </c>
      <c r="H61" s="48">
        <v>1.8441176470588236</v>
      </c>
      <c r="I61" s="49">
        <v>1.8</v>
      </c>
    </row>
    <row r="62" spans="1:9" ht="12.75">
      <c r="A62" s="74">
        <v>2009</v>
      </c>
      <c r="B62" s="48">
        <v>2.461764705882353</v>
      </c>
      <c r="C62" s="48">
        <v>2.5</v>
      </c>
      <c r="D62" s="48">
        <v>4.861764705882353</v>
      </c>
      <c r="E62" s="48">
        <v>4.85</v>
      </c>
      <c r="F62" s="48">
        <v>1.8205882352941178</v>
      </c>
      <c r="G62" s="48">
        <v>1.85</v>
      </c>
      <c r="H62" s="48">
        <v>1.7970588235294118</v>
      </c>
      <c r="I62" s="49">
        <v>1.8</v>
      </c>
    </row>
    <row r="63" spans="1:9" ht="12.75">
      <c r="A63" s="75">
        <v>2010</v>
      </c>
      <c r="B63" s="52">
        <v>2.4970588235294118</v>
      </c>
      <c r="C63" s="52">
        <v>2.55</v>
      </c>
      <c r="D63" s="52">
        <v>4.838235294117647</v>
      </c>
      <c r="E63" s="52">
        <v>4.8</v>
      </c>
      <c r="F63" s="52">
        <v>1.785294117647059</v>
      </c>
      <c r="G63" s="52">
        <v>1.75</v>
      </c>
      <c r="H63" s="52">
        <v>1.761764705882353</v>
      </c>
      <c r="I63" s="53">
        <v>1.75</v>
      </c>
    </row>
  </sheetData>
  <mergeCells count="8">
    <mergeCell ref="A2:B2"/>
    <mergeCell ref="H2:I2"/>
    <mergeCell ref="A31:B31"/>
    <mergeCell ref="H31:I31"/>
    <mergeCell ref="B58:C58"/>
    <mergeCell ref="D58:E58"/>
    <mergeCell ref="F58:G58"/>
    <mergeCell ref="H58:I5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13" sqref="I13"/>
    </sheetView>
  </sheetViews>
  <sheetFormatPr defaultColWidth="9.140625" defaultRowHeight="12.75"/>
  <cols>
    <col min="5" max="5" width="10.28125" style="0" customWidth="1"/>
    <col min="6" max="6" width="14.00390625" style="0" bestFit="1" customWidth="1"/>
    <col min="7" max="7" width="10.8515625" style="0" bestFit="1" customWidth="1"/>
  </cols>
  <sheetData>
    <row r="1" ht="12.75">
      <c r="A1" t="s">
        <v>30</v>
      </c>
    </row>
    <row r="2" spans="1:5" ht="12.75">
      <c r="A2" t="s">
        <v>1</v>
      </c>
      <c r="B2" s="88" t="s">
        <v>31</v>
      </c>
      <c r="C2" s="88"/>
      <c r="D2" s="88" t="s">
        <v>34</v>
      </c>
      <c r="E2" s="88"/>
    </row>
    <row r="3" spans="2:7" ht="12.75">
      <c r="B3" t="s">
        <v>33</v>
      </c>
      <c r="C3" t="s">
        <v>32</v>
      </c>
      <c r="D3" t="s">
        <v>33</v>
      </c>
      <c r="E3" t="s">
        <v>32</v>
      </c>
      <c r="F3" t="s">
        <v>35</v>
      </c>
      <c r="G3" t="s">
        <v>36</v>
      </c>
    </row>
    <row r="4" spans="1:7" ht="12.75">
      <c r="A4" s="2">
        <v>1983</v>
      </c>
      <c r="B4">
        <v>3</v>
      </c>
      <c r="C4">
        <v>5.5</v>
      </c>
      <c r="D4">
        <v>3.5</v>
      </c>
      <c r="E4">
        <v>4.5</v>
      </c>
      <c r="F4">
        <f>AVERAGE(B4:C4)</f>
        <v>4.25</v>
      </c>
      <c r="G4">
        <f>AVERAGE(D4:E4)</f>
        <v>4</v>
      </c>
    </row>
    <row r="5" spans="1:7" ht="12.75">
      <c r="A5" s="2">
        <v>1984</v>
      </c>
      <c r="B5">
        <v>3.5</v>
      </c>
      <c r="C5">
        <v>5</v>
      </c>
      <c r="D5">
        <v>4</v>
      </c>
      <c r="E5">
        <v>4.75</v>
      </c>
      <c r="F5">
        <f aca="true" t="shared" si="0" ref="F5:F28">AVERAGE(B5:C5)</f>
        <v>4.25</v>
      </c>
      <c r="G5">
        <f aca="true" t="shared" si="1" ref="G5:G28">AVERAGE(D5:E5)</f>
        <v>4.375</v>
      </c>
    </row>
    <row r="6" spans="1:7" ht="12.75">
      <c r="A6" s="2">
        <v>1985</v>
      </c>
      <c r="B6">
        <v>3.25</v>
      </c>
      <c r="C6">
        <v>4.25</v>
      </c>
      <c r="D6">
        <v>3.5</v>
      </c>
      <c r="E6">
        <v>4</v>
      </c>
      <c r="F6">
        <f t="shared" si="0"/>
        <v>3.75</v>
      </c>
      <c r="G6">
        <f t="shared" si="1"/>
        <v>3.75</v>
      </c>
    </row>
    <row r="7" spans="1:7" ht="12.75">
      <c r="A7" s="2">
        <v>1986</v>
      </c>
      <c r="B7">
        <v>2.75</v>
      </c>
      <c r="C7">
        <v>4.25</v>
      </c>
      <c r="D7">
        <v>3</v>
      </c>
      <c r="E7">
        <v>3.5</v>
      </c>
      <c r="F7">
        <f t="shared" si="0"/>
        <v>3.5</v>
      </c>
      <c r="G7">
        <f t="shared" si="1"/>
        <v>3.25</v>
      </c>
    </row>
    <row r="8" spans="1:7" ht="12.75">
      <c r="A8" s="2">
        <v>1987</v>
      </c>
      <c r="B8">
        <v>2</v>
      </c>
      <c r="C8">
        <v>4</v>
      </c>
      <c r="D8">
        <v>2.5</v>
      </c>
      <c r="E8">
        <v>3</v>
      </c>
      <c r="F8">
        <f t="shared" si="0"/>
        <v>3</v>
      </c>
      <c r="G8">
        <f t="shared" si="1"/>
        <v>2.75</v>
      </c>
    </row>
    <row r="9" spans="1:7" ht="12.75">
      <c r="A9" s="2">
        <v>1988</v>
      </c>
      <c r="B9">
        <v>0.5</v>
      </c>
      <c r="C9">
        <v>3</v>
      </c>
      <c r="D9">
        <v>2</v>
      </c>
      <c r="E9">
        <v>2.5</v>
      </c>
      <c r="F9">
        <f t="shared" si="0"/>
        <v>1.75</v>
      </c>
      <c r="G9">
        <f t="shared" si="1"/>
        <v>2.25</v>
      </c>
    </row>
    <row r="10" spans="1:7" ht="12.75">
      <c r="A10" s="2">
        <v>1989</v>
      </c>
      <c r="B10">
        <v>1.5</v>
      </c>
      <c r="C10">
        <v>3.25</v>
      </c>
      <c r="D10">
        <v>2.5</v>
      </c>
      <c r="E10">
        <v>3</v>
      </c>
      <c r="F10">
        <f t="shared" si="0"/>
        <v>2.375</v>
      </c>
      <c r="G10">
        <f t="shared" si="1"/>
        <v>2.75</v>
      </c>
    </row>
    <row r="11" spans="1:7" ht="12.75">
      <c r="A11" s="2">
        <v>1990</v>
      </c>
      <c r="B11">
        <v>1</v>
      </c>
      <c r="C11">
        <v>2.25</v>
      </c>
      <c r="D11">
        <v>1.75</v>
      </c>
      <c r="E11">
        <v>2</v>
      </c>
      <c r="F11">
        <f t="shared" si="0"/>
        <v>1.625</v>
      </c>
      <c r="G11">
        <f t="shared" si="1"/>
        <v>1.875</v>
      </c>
    </row>
    <row r="12" spans="1:7" ht="12.75">
      <c r="A12" s="2">
        <v>1991</v>
      </c>
      <c r="B12">
        <v>-0.5</v>
      </c>
      <c r="C12">
        <v>1.5</v>
      </c>
      <c r="D12">
        <v>0.75</v>
      </c>
      <c r="E12">
        <v>1.5</v>
      </c>
      <c r="F12">
        <f t="shared" si="0"/>
        <v>0.5</v>
      </c>
      <c r="G12">
        <f t="shared" si="1"/>
        <v>1.125</v>
      </c>
    </row>
    <row r="13" spans="1:7" ht="12.75">
      <c r="A13" s="3">
        <v>1992</v>
      </c>
      <c r="B13">
        <v>1.5</v>
      </c>
      <c r="C13">
        <v>2.75</v>
      </c>
      <c r="D13">
        <v>1.75</v>
      </c>
      <c r="E13">
        <v>2.5</v>
      </c>
      <c r="F13">
        <f t="shared" si="0"/>
        <v>2.125</v>
      </c>
      <c r="G13">
        <f t="shared" si="1"/>
        <v>2.125</v>
      </c>
    </row>
    <row r="14" spans="1:7" ht="12.75">
      <c r="A14" s="2">
        <v>1993</v>
      </c>
      <c r="B14">
        <v>2.5</v>
      </c>
      <c r="C14">
        <v>4</v>
      </c>
      <c r="D14">
        <v>3</v>
      </c>
      <c r="E14">
        <v>3.25</v>
      </c>
      <c r="F14">
        <f t="shared" si="0"/>
        <v>3.25</v>
      </c>
      <c r="G14">
        <f t="shared" si="1"/>
        <v>3.125</v>
      </c>
    </row>
    <row r="15" spans="1:7" ht="12.75">
      <c r="A15" s="2">
        <v>1994</v>
      </c>
      <c r="B15">
        <v>2.5</v>
      </c>
      <c r="C15">
        <v>3.75</v>
      </c>
      <c r="D15">
        <v>3</v>
      </c>
      <c r="E15">
        <v>3.25</v>
      </c>
      <c r="F15">
        <f t="shared" si="0"/>
        <v>3.125</v>
      </c>
      <c r="G15">
        <f t="shared" si="1"/>
        <v>3.125</v>
      </c>
    </row>
    <row r="16" spans="1:7" ht="12.75">
      <c r="A16" s="2">
        <v>1995</v>
      </c>
      <c r="B16">
        <v>2</v>
      </c>
      <c r="C16">
        <v>3.25</v>
      </c>
      <c r="D16">
        <v>2</v>
      </c>
      <c r="E16">
        <v>3</v>
      </c>
      <c r="F16">
        <f t="shared" si="0"/>
        <v>2.625</v>
      </c>
      <c r="G16">
        <f t="shared" si="1"/>
        <v>2.5</v>
      </c>
    </row>
    <row r="17" spans="1:7" ht="12.75">
      <c r="A17" s="2">
        <v>1996</v>
      </c>
      <c r="B17">
        <v>1.5</v>
      </c>
      <c r="C17">
        <v>2.5</v>
      </c>
      <c r="D17">
        <v>2</v>
      </c>
      <c r="E17">
        <v>2.25</v>
      </c>
      <c r="F17">
        <f t="shared" si="0"/>
        <v>2</v>
      </c>
      <c r="G17">
        <f t="shared" si="1"/>
        <v>2.125</v>
      </c>
    </row>
    <row r="18" spans="1:7" ht="12.75">
      <c r="A18" s="2">
        <v>1997</v>
      </c>
      <c r="B18">
        <v>2</v>
      </c>
      <c r="C18">
        <v>2.5</v>
      </c>
      <c r="D18">
        <v>2</v>
      </c>
      <c r="E18">
        <v>2.25</v>
      </c>
      <c r="F18">
        <f t="shared" si="0"/>
        <v>2.25</v>
      </c>
      <c r="G18">
        <f t="shared" si="1"/>
        <v>2.125</v>
      </c>
    </row>
    <row r="19" spans="1:7" ht="12.75">
      <c r="A19" s="2">
        <v>1998</v>
      </c>
      <c r="B19">
        <v>1.75</v>
      </c>
      <c r="C19">
        <v>3</v>
      </c>
      <c r="D19">
        <v>2</v>
      </c>
      <c r="E19">
        <v>2.75</v>
      </c>
      <c r="F19">
        <f t="shared" si="0"/>
        <v>2.375</v>
      </c>
      <c r="G19">
        <f t="shared" si="1"/>
        <v>2.375</v>
      </c>
    </row>
    <row r="20" spans="1:7" ht="12.75">
      <c r="A20" s="2">
        <v>1999</v>
      </c>
      <c r="B20">
        <v>2</v>
      </c>
      <c r="C20">
        <v>3.5</v>
      </c>
      <c r="D20">
        <v>2.5</v>
      </c>
      <c r="E20">
        <v>3</v>
      </c>
      <c r="F20">
        <f t="shared" si="0"/>
        <v>2.75</v>
      </c>
      <c r="G20">
        <f t="shared" si="1"/>
        <v>2.75</v>
      </c>
    </row>
    <row r="21" spans="1:7" ht="12.75">
      <c r="A21" s="2">
        <v>2000</v>
      </c>
      <c r="B21">
        <v>3.25</v>
      </c>
      <c r="C21">
        <v>4.25</v>
      </c>
      <c r="D21">
        <v>3.5</v>
      </c>
      <c r="E21">
        <v>3.75</v>
      </c>
      <c r="F21">
        <f t="shared" si="0"/>
        <v>3.75</v>
      </c>
      <c r="G21">
        <f t="shared" si="1"/>
        <v>3.625</v>
      </c>
    </row>
    <row r="22" spans="1:7" ht="12.75">
      <c r="A22" s="2">
        <v>2001</v>
      </c>
      <c r="B22">
        <v>2</v>
      </c>
      <c r="C22">
        <v>2.75</v>
      </c>
      <c r="D22">
        <v>2</v>
      </c>
      <c r="E22">
        <v>2.5</v>
      </c>
      <c r="F22">
        <f t="shared" si="0"/>
        <v>2.375</v>
      </c>
      <c r="G22">
        <f t="shared" si="1"/>
        <v>2.25</v>
      </c>
    </row>
    <row r="23" spans="1:7" ht="12.75">
      <c r="A23" s="2">
        <v>2002</v>
      </c>
      <c r="B23">
        <v>2</v>
      </c>
      <c r="C23">
        <v>3.5</v>
      </c>
      <c r="D23">
        <v>2.5</v>
      </c>
      <c r="E23">
        <v>3</v>
      </c>
      <c r="F23">
        <f t="shared" si="0"/>
        <v>2.75</v>
      </c>
      <c r="G23">
        <f t="shared" si="1"/>
        <v>2.75</v>
      </c>
    </row>
    <row r="24" spans="1:7" ht="12.75">
      <c r="A24" s="2">
        <v>2003</v>
      </c>
      <c r="B24">
        <v>3</v>
      </c>
      <c r="C24">
        <v>3.75</v>
      </c>
      <c r="D24">
        <v>3.25</v>
      </c>
      <c r="E24">
        <v>3.5</v>
      </c>
      <c r="F24">
        <f t="shared" si="0"/>
        <v>3.375</v>
      </c>
      <c r="G24">
        <f t="shared" si="1"/>
        <v>3.375</v>
      </c>
    </row>
    <row r="25" spans="1:7" ht="12.75">
      <c r="A25" s="2">
        <v>2004</v>
      </c>
      <c r="B25">
        <v>4</v>
      </c>
      <c r="C25">
        <v>5.5</v>
      </c>
      <c r="D25">
        <v>4.5</v>
      </c>
      <c r="E25">
        <v>5</v>
      </c>
      <c r="F25">
        <f t="shared" si="0"/>
        <v>4.75</v>
      </c>
      <c r="G25">
        <f t="shared" si="1"/>
        <v>4.75</v>
      </c>
    </row>
    <row r="26" spans="1:7" ht="12.75">
      <c r="A26" s="2">
        <v>2005</v>
      </c>
      <c r="B26">
        <v>3.5</v>
      </c>
      <c r="C26">
        <v>4</v>
      </c>
      <c r="D26">
        <v>3.75</v>
      </c>
      <c r="E26">
        <v>4</v>
      </c>
      <c r="F26">
        <f t="shared" si="0"/>
        <v>3.75</v>
      </c>
      <c r="G26">
        <f t="shared" si="1"/>
        <v>3.875</v>
      </c>
    </row>
    <row r="27" spans="1:7" ht="12.75">
      <c r="A27" s="2">
        <v>2006</v>
      </c>
      <c r="B27">
        <v>3.25</v>
      </c>
      <c r="C27">
        <v>4</v>
      </c>
      <c r="D27">
        <v>3.5</v>
      </c>
      <c r="E27">
        <v>3.5</v>
      </c>
      <c r="F27">
        <f t="shared" si="0"/>
        <v>3.625</v>
      </c>
      <c r="G27">
        <f t="shared" si="1"/>
        <v>3.5</v>
      </c>
    </row>
    <row r="28" spans="1:7" ht="12.75">
      <c r="A28" s="2">
        <v>2007</v>
      </c>
      <c r="B28">
        <v>2.25</v>
      </c>
      <c r="C28">
        <v>3.25</v>
      </c>
      <c r="D28">
        <v>2.5</v>
      </c>
      <c r="E28">
        <v>3</v>
      </c>
      <c r="F28">
        <f t="shared" si="0"/>
        <v>2.75</v>
      </c>
      <c r="G28">
        <f t="shared" si="1"/>
        <v>2.75</v>
      </c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  <ignoredErrors>
    <ignoredError sqref="F4:G4 F5:G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28" sqref="F4:G28"/>
    </sheetView>
  </sheetViews>
  <sheetFormatPr defaultColWidth="9.140625" defaultRowHeight="12.75"/>
  <cols>
    <col min="6" max="6" width="14.00390625" style="0" bestFit="1" customWidth="1"/>
    <col min="7" max="7" width="10.8515625" style="0" bestFit="1" customWidth="1"/>
  </cols>
  <sheetData>
    <row r="1" ht="12.75">
      <c r="A1" t="s">
        <v>37</v>
      </c>
    </row>
    <row r="2" spans="1:5" ht="12.75">
      <c r="A2" t="s">
        <v>1</v>
      </c>
      <c r="B2" s="88" t="s">
        <v>31</v>
      </c>
      <c r="C2" s="88"/>
      <c r="D2" s="88" t="s">
        <v>34</v>
      </c>
      <c r="E2" s="88"/>
    </row>
    <row r="3" spans="2:7" ht="12.75">
      <c r="B3" t="s">
        <v>33</v>
      </c>
      <c r="C3" t="s">
        <v>32</v>
      </c>
      <c r="D3" t="s">
        <v>33</v>
      </c>
      <c r="E3" t="s">
        <v>32</v>
      </c>
      <c r="F3" t="s">
        <v>35</v>
      </c>
      <c r="G3" t="s">
        <v>36</v>
      </c>
    </row>
    <row r="4" spans="1:7" ht="12.75">
      <c r="A4" s="2">
        <v>1983</v>
      </c>
      <c r="B4">
        <v>-0.20380434782608647</v>
      </c>
      <c r="C4">
        <v>7.404795486600846</v>
      </c>
      <c r="D4">
        <v>2.785326086956519</v>
      </c>
      <c r="E4">
        <v>4.891304347826098</v>
      </c>
      <c r="F4">
        <f>AVERAGE(B4:C4)</f>
        <v>3.6004955693873795</v>
      </c>
      <c r="G4">
        <f>AVERAGE(D4:E4)</f>
        <v>3.838315217391308</v>
      </c>
    </row>
    <row r="5" spans="1:7" ht="12.75">
      <c r="A5" s="2">
        <v>1984</v>
      </c>
      <c r="B5">
        <v>-2.291534054742206</v>
      </c>
      <c r="C5">
        <v>7.32484076433122</v>
      </c>
      <c r="D5">
        <v>3.500954805856149</v>
      </c>
      <c r="E5">
        <v>5.534351145038174</v>
      </c>
      <c r="F5">
        <f aca="true" t="shared" si="0" ref="F5:F28">AVERAGE(B5:C5)</f>
        <v>2.516653354794507</v>
      </c>
      <c r="G5">
        <f aca="true" t="shared" si="1" ref="G5:G28">AVERAGE(D5:E5)</f>
        <v>4.517652975447161</v>
      </c>
    </row>
    <row r="6" spans="1:7" ht="12.75">
      <c r="A6" s="2">
        <v>1985</v>
      </c>
      <c r="B6">
        <v>2.4683925346177027</v>
      </c>
      <c r="C6">
        <v>5.478627332931962</v>
      </c>
      <c r="D6">
        <v>3.2510535821794084</v>
      </c>
      <c r="E6">
        <v>4.575556893437693</v>
      </c>
      <c r="F6">
        <f t="shared" si="0"/>
        <v>3.9735099337748325</v>
      </c>
      <c r="G6">
        <f t="shared" si="1"/>
        <v>3.913305237808551</v>
      </c>
    </row>
    <row r="7" spans="1:7" ht="12.75">
      <c r="A7" s="2">
        <v>1986</v>
      </c>
      <c r="B7">
        <v>-0.8599167822468834</v>
      </c>
      <c r="C7">
        <v>4.84005563282337</v>
      </c>
      <c r="D7">
        <v>2.3578363384188616</v>
      </c>
      <c r="E7">
        <v>3.9221140472879057</v>
      </c>
      <c r="F7">
        <f t="shared" si="0"/>
        <v>1.9900694252882434</v>
      </c>
      <c r="G7">
        <f t="shared" si="1"/>
        <v>3.1399751928533837</v>
      </c>
    </row>
    <row r="8" spans="1:7" ht="12.75">
      <c r="A8" s="2">
        <v>1987</v>
      </c>
      <c r="B8">
        <v>-1.7558076715289084</v>
      </c>
      <c r="C8">
        <v>4.051863857374394</v>
      </c>
      <c r="D8">
        <v>2.136289886425091</v>
      </c>
      <c r="E8">
        <v>3.5116153430578168</v>
      </c>
      <c r="F8">
        <f t="shared" si="0"/>
        <v>1.1480280929227427</v>
      </c>
      <c r="G8">
        <f t="shared" si="1"/>
        <v>2.823952614741454</v>
      </c>
    </row>
    <row r="9" spans="1:7" ht="12.75">
      <c r="A9" s="2">
        <v>1988</v>
      </c>
      <c r="B9">
        <v>-1.8838709677419407</v>
      </c>
      <c r="C9">
        <v>5.006451612903229</v>
      </c>
      <c r="D9">
        <v>0.46451612903226636</v>
      </c>
      <c r="E9">
        <v>2.6838709677419414</v>
      </c>
      <c r="F9">
        <f t="shared" si="0"/>
        <v>1.561290322580644</v>
      </c>
      <c r="G9">
        <f t="shared" si="1"/>
        <v>1.574193548387104</v>
      </c>
    </row>
    <row r="10" spans="1:7" ht="12.75">
      <c r="A10" s="2">
        <v>1989</v>
      </c>
      <c r="B10">
        <v>0.8190618019359608</v>
      </c>
      <c r="C10">
        <v>3.3010672623479786</v>
      </c>
      <c r="D10">
        <v>1.464383221643084</v>
      </c>
      <c r="E10">
        <v>3.127326880119141</v>
      </c>
      <c r="F10">
        <f t="shared" si="0"/>
        <v>2.0600645321419697</v>
      </c>
      <c r="G10">
        <f t="shared" si="1"/>
        <v>2.2958550508811126</v>
      </c>
    </row>
    <row r="11" spans="1:7" ht="12.75">
      <c r="A11" s="2">
        <v>1990</v>
      </c>
      <c r="B11">
        <v>0.5758157389635254</v>
      </c>
      <c r="C11">
        <v>3.1190019193857887</v>
      </c>
      <c r="D11">
        <v>1.775431861804222</v>
      </c>
      <c r="E11">
        <v>2.49520153550864</v>
      </c>
      <c r="F11">
        <f t="shared" si="0"/>
        <v>1.847408829174657</v>
      </c>
      <c r="G11">
        <f t="shared" si="1"/>
        <v>2.135316698656431</v>
      </c>
    </row>
    <row r="12" spans="1:7" ht="12.75">
      <c r="A12" s="2">
        <v>1991</v>
      </c>
      <c r="B12">
        <v>-0.9402121504339389</v>
      </c>
      <c r="C12">
        <v>1.9045323047251594</v>
      </c>
      <c r="D12">
        <v>0.16875602700097136</v>
      </c>
      <c r="E12">
        <v>1.2048192771084265</v>
      </c>
      <c r="F12">
        <f t="shared" si="0"/>
        <v>0.48216007714561027</v>
      </c>
      <c r="G12">
        <f t="shared" si="1"/>
        <v>0.6867876520546989</v>
      </c>
    </row>
    <row r="13" spans="1:7" ht="12.75">
      <c r="A13" s="3">
        <v>1992</v>
      </c>
      <c r="B13">
        <v>0.957298292968467</v>
      </c>
      <c r="C13">
        <v>4.000986636570558</v>
      </c>
      <c r="D13">
        <v>1.7194378554606704</v>
      </c>
      <c r="E13">
        <v>2.706368545658888</v>
      </c>
      <c r="F13">
        <f t="shared" si="0"/>
        <v>2.4791424647695126</v>
      </c>
      <c r="G13">
        <f t="shared" si="1"/>
        <v>2.2129032005597793</v>
      </c>
    </row>
    <row r="14" spans="1:7" ht="12.75">
      <c r="A14" s="2">
        <v>1993</v>
      </c>
      <c r="B14">
        <v>2.016145415506343</v>
      </c>
      <c r="C14">
        <v>4.89879137324849</v>
      </c>
      <c r="D14">
        <v>2.5487972079780263</v>
      </c>
      <c r="E14">
        <v>3.4720271813949433</v>
      </c>
      <c r="F14">
        <f t="shared" si="0"/>
        <v>3.4574683943774165</v>
      </c>
      <c r="G14">
        <f t="shared" si="1"/>
        <v>3.010412194686485</v>
      </c>
    </row>
    <row r="15" spans="1:7" ht="12.75">
      <c r="A15" s="2">
        <v>1994</v>
      </c>
      <c r="B15">
        <v>2.146927521571551</v>
      </c>
      <c r="C15">
        <v>5.847930845286009</v>
      </c>
      <c r="D15">
        <v>2.6764643856610038</v>
      </c>
      <c r="E15">
        <v>3.311525227963674</v>
      </c>
      <c r="F15">
        <f t="shared" si="0"/>
        <v>3.99742918342878</v>
      </c>
      <c r="G15">
        <f t="shared" si="1"/>
        <v>2.993994806812339</v>
      </c>
    </row>
    <row r="16" spans="1:7" ht="12.75">
      <c r="A16" s="2">
        <v>1995</v>
      </c>
      <c r="B16">
        <v>1.7579422379646603</v>
      </c>
      <c r="C16">
        <v>6.965430840463482</v>
      </c>
      <c r="D16">
        <v>2.1596523267977563</v>
      </c>
      <c r="E16">
        <v>2.8598808239872042</v>
      </c>
      <c r="F16">
        <f t="shared" si="0"/>
        <v>4.361686539214071</v>
      </c>
      <c r="G16">
        <f t="shared" si="1"/>
        <v>2.5097665753924803</v>
      </c>
    </row>
    <row r="17" spans="1:7" ht="12.75">
      <c r="A17" s="2">
        <v>1996</v>
      </c>
      <c r="B17">
        <v>0.9463724213944369</v>
      </c>
      <c r="C17">
        <v>3.673942820987297</v>
      </c>
      <c r="D17">
        <v>1.6111914155552354</v>
      </c>
      <c r="E17">
        <v>2.8184795033916688</v>
      </c>
      <c r="F17">
        <f t="shared" si="0"/>
        <v>2.310157621190867</v>
      </c>
      <c r="G17">
        <f t="shared" si="1"/>
        <v>2.214835459473452</v>
      </c>
    </row>
    <row r="18" spans="1:7" ht="12.75">
      <c r="A18" s="2">
        <v>1997</v>
      </c>
      <c r="B18">
        <v>1.521095118591087</v>
      </c>
      <c r="C18">
        <v>3.2859161207076326</v>
      </c>
      <c r="D18">
        <v>1.9033486089370388</v>
      </c>
      <c r="E18">
        <v>2.77232583701823</v>
      </c>
      <c r="F18">
        <f t="shared" si="0"/>
        <v>2.40350561964936</v>
      </c>
      <c r="G18">
        <f t="shared" si="1"/>
        <v>2.3378372229776345</v>
      </c>
    </row>
    <row r="19" spans="1:7" ht="12.75">
      <c r="A19" s="2">
        <v>1998</v>
      </c>
      <c r="B19">
        <v>0.96978193387669</v>
      </c>
      <c r="C19">
        <v>4.2481106775523525</v>
      </c>
      <c r="D19">
        <v>1.7749065411464926</v>
      </c>
      <c r="E19">
        <v>2.69982048114068</v>
      </c>
      <c r="F19">
        <f t="shared" si="0"/>
        <v>2.6089463057145212</v>
      </c>
      <c r="G19">
        <f t="shared" si="1"/>
        <v>2.2373635111435863</v>
      </c>
    </row>
    <row r="20" spans="1:7" ht="12.75">
      <c r="A20" s="2">
        <v>1999</v>
      </c>
      <c r="B20">
        <v>0.9908735332464058</v>
      </c>
      <c r="C20">
        <v>3.9543676662296523</v>
      </c>
      <c r="D20">
        <v>2.061277705343678</v>
      </c>
      <c r="E20">
        <v>3.220338983050852</v>
      </c>
      <c r="F20">
        <f t="shared" si="0"/>
        <v>2.472620599738029</v>
      </c>
      <c r="G20">
        <f t="shared" si="1"/>
        <v>2.640808344197265</v>
      </c>
    </row>
    <row r="21" spans="1:7" ht="12.75">
      <c r="A21" s="2">
        <v>2000</v>
      </c>
      <c r="B21">
        <v>1.8747742857426974</v>
      </c>
      <c r="C21">
        <v>3.7996100543900457</v>
      </c>
      <c r="D21">
        <v>2.5811740464611654</v>
      </c>
      <c r="E21">
        <v>3.5725885963060477</v>
      </c>
      <c r="F21">
        <f t="shared" si="0"/>
        <v>2.8371921700663716</v>
      </c>
      <c r="G21">
        <f t="shared" si="1"/>
        <v>3.0768813213836066</v>
      </c>
    </row>
    <row r="22" spans="1:7" ht="12.75">
      <c r="A22" s="2">
        <v>2001</v>
      </c>
      <c r="B22">
        <v>0.17231292878499005</v>
      </c>
      <c r="C22">
        <v>3.440940275487958</v>
      </c>
      <c r="D22">
        <v>1.874147742380039</v>
      </c>
      <c r="E22">
        <v>3.1282242195354693</v>
      </c>
      <c r="F22">
        <f t="shared" si="0"/>
        <v>1.806626602136474</v>
      </c>
      <c r="G22">
        <f t="shared" si="1"/>
        <v>2.501185980957754</v>
      </c>
    </row>
    <row r="23" spans="1:7" ht="12.75">
      <c r="A23" s="2">
        <v>2002</v>
      </c>
      <c r="B23">
        <v>-0.16746103310176785</v>
      </c>
      <c r="C23">
        <v>4.3883378419027785</v>
      </c>
      <c r="D23">
        <v>1.5951736871494981</v>
      </c>
      <c r="E23">
        <v>3.6736120056684918</v>
      </c>
      <c r="F23">
        <f t="shared" si="0"/>
        <v>2.1104384044005053</v>
      </c>
      <c r="G23">
        <f t="shared" si="1"/>
        <v>2.634392846408995</v>
      </c>
    </row>
    <row r="24" spans="1:7" ht="12.75">
      <c r="A24" s="2">
        <v>2003</v>
      </c>
      <c r="B24">
        <v>0.4924656957685958</v>
      </c>
      <c r="C24">
        <v>4.099671689537265</v>
      </c>
      <c r="D24">
        <v>2.4118402222415014</v>
      </c>
      <c r="E24">
        <v>3.617002693831073</v>
      </c>
      <c r="F24">
        <f t="shared" si="0"/>
        <v>2.2960686926529306</v>
      </c>
      <c r="G24">
        <f t="shared" si="1"/>
        <v>3.014421458036287</v>
      </c>
    </row>
    <row r="25" spans="1:7" ht="12.75">
      <c r="A25" s="2">
        <v>2004</v>
      </c>
      <c r="B25">
        <v>3.1745005709134855</v>
      </c>
      <c r="C25">
        <v>6.4994102160055744</v>
      </c>
      <c r="D25">
        <v>3.7737366292483365</v>
      </c>
      <c r="E25">
        <v>4.5474705343951705</v>
      </c>
      <c r="F25">
        <f t="shared" si="0"/>
        <v>4.8369553934595295</v>
      </c>
      <c r="G25">
        <f t="shared" si="1"/>
        <v>4.1606035818217535</v>
      </c>
    </row>
    <row r="26" spans="1:7" ht="12.75">
      <c r="A26" s="2">
        <v>2005</v>
      </c>
      <c r="B26">
        <v>2.5995790701291766</v>
      </c>
      <c r="C26">
        <v>4.873575261714502</v>
      </c>
      <c r="D26">
        <v>3.149435645366583</v>
      </c>
      <c r="E26">
        <v>4.2174166567949145</v>
      </c>
      <c r="F26">
        <f t="shared" si="0"/>
        <v>3.7365771659218394</v>
      </c>
      <c r="G26">
        <f t="shared" si="1"/>
        <v>3.6834261510807487</v>
      </c>
    </row>
    <row r="27" spans="1:7" ht="12.75">
      <c r="A27" s="2">
        <v>2006</v>
      </c>
      <c r="B27">
        <v>1.9990563938200978</v>
      </c>
      <c r="C27">
        <v>4.496221124312405</v>
      </c>
      <c r="D27">
        <v>2.9262295811623984</v>
      </c>
      <c r="E27">
        <v>3.8493078737663833</v>
      </c>
      <c r="F27">
        <f t="shared" si="0"/>
        <v>3.2476387590662514</v>
      </c>
      <c r="G27">
        <f t="shared" si="1"/>
        <v>3.387768727464391</v>
      </c>
    </row>
    <row r="28" spans="1:7" ht="12.75">
      <c r="A28" s="2">
        <v>2007</v>
      </c>
      <c r="B28">
        <v>1.4631099674252246</v>
      </c>
      <c r="C28">
        <v>3.454625961738067</v>
      </c>
      <c r="D28">
        <v>2.4689711207588116</v>
      </c>
      <c r="E28">
        <v>3.024820817229057</v>
      </c>
      <c r="F28">
        <f t="shared" si="0"/>
        <v>2.458867964581646</v>
      </c>
      <c r="G28">
        <f t="shared" si="1"/>
        <v>2.7468959689939343</v>
      </c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  <ignoredErrors>
    <ignoredError sqref="F4:G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6" sqref="C6"/>
    </sheetView>
  </sheetViews>
  <sheetFormatPr defaultColWidth="9.140625" defaultRowHeight="12.75"/>
  <sheetData>
    <row r="1" ht="12.75">
      <c r="A1" t="s">
        <v>38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s="2">
        <v>1983</v>
      </c>
      <c r="B3">
        <f>Figure1!G4</f>
        <v>4</v>
      </c>
      <c r="C3">
        <f>Figure2!G4</f>
        <v>3.838315217391308</v>
      </c>
    </row>
    <row r="4" spans="1:3" ht="12.75">
      <c r="A4" s="2">
        <v>1984</v>
      </c>
      <c r="B4">
        <f>Figure1!G5</f>
        <v>4.375</v>
      </c>
      <c r="C4">
        <f>Figure2!G5</f>
        <v>4.517652975447161</v>
      </c>
    </row>
    <row r="5" spans="1:3" ht="12.75">
      <c r="A5" s="2">
        <v>1985</v>
      </c>
      <c r="B5">
        <f>Figure1!G6</f>
        <v>3.75</v>
      </c>
      <c r="C5">
        <f>Figure2!G6</f>
        <v>3.913305237808551</v>
      </c>
    </row>
    <row r="6" spans="1:3" ht="12.75">
      <c r="A6" s="2">
        <v>1986</v>
      </c>
      <c r="B6">
        <f>Figure1!G7</f>
        <v>3.25</v>
      </c>
      <c r="C6">
        <f>Figure2!G7</f>
        <v>3.1399751928533837</v>
      </c>
    </row>
    <row r="7" spans="1:3" ht="12.75">
      <c r="A7" s="2">
        <v>1987</v>
      </c>
      <c r="B7">
        <f>Figure1!G8</f>
        <v>2.75</v>
      </c>
      <c r="C7">
        <f>Figure2!G8</f>
        <v>2.823952614741454</v>
      </c>
    </row>
    <row r="8" spans="1:3" ht="12.75">
      <c r="A8" s="2">
        <v>1988</v>
      </c>
      <c r="B8">
        <f>Figure1!G9</f>
        <v>2.25</v>
      </c>
      <c r="C8">
        <f>Figure2!G9</f>
        <v>1.574193548387104</v>
      </c>
    </row>
    <row r="9" spans="1:3" ht="12.75">
      <c r="A9" s="2">
        <v>1989</v>
      </c>
      <c r="B9">
        <f>Figure1!G10</f>
        <v>2.75</v>
      </c>
      <c r="C9">
        <f>Figure2!G10</f>
        <v>2.2958550508811126</v>
      </c>
    </row>
    <row r="10" spans="1:3" ht="12.75">
      <c r="A10" s="2">
        <v>1990</v>
      </c>
      <c r="B10">
        <f>Figure1!G11</f>
        <v>1.875</v>
      </c>
      <c r="C10">
        <f>Figure2!G11</f>
        <v>2.135316698656431</v>
      </c>
    </row>
    <row r="11" spans="1:3" ht="12.75">
      <c r="A11" s="2">
        <v>1991</v>
      </c>
      <c r="B11">
        <f>Figure1!G12</f>
        <v>1.125</v>
      </c>
      <c r="C11">
        <f>Figure2!G12</f>
        <v>0.6867876520546989</v>
      </c>
    </row>
    <row r="12" spans="1:3" ht="12.75">
      <c r="A12" s="3">
        <v>1992</v>
      </c>
      <c r="B12">
        <f>Figure1!G13</f>
        <v>2.125</v>
      </c>
      <c r="C12">
        <f>Figure2!G13</f>
        <v>2.2129032005597793</v>
      </c>
    </row>
    <row r="13" spans="1:3" ht="12.75">
      <c r="A13" s="2">
        <v>1993</v>
      </c>
      <c r="B13">
        <f>Figure1!G14</f>
        <v>3.125</v>
      </c>
      <c r="C13">
        <f>Figure2!G14</f>
        <v>3.010412194686485</v>
      </c>
    </row>
    <row r="14" spans="1:3" ht="12.75">
      <c r="A14" s="2">
        <v>1994</v>
      </c>
      <c r="B14">
        <f>Figure1!G15</f>
        <v>3.125</v>
      </c>
      <c r="C14">
        <f>Figure2!G15</f>
        <v>2.993994806812339</v>
      </c>
    </row>
    <row r="15" spans="1:3" ht="12.75">
      <c r="A15" s="2">
        <v>1995</v>
      </c>
      <c r="B15">
        <f>Figure1!G16</f>
        <v>2.5</v>
      </c>
      <c r="C15">
        <f>Figure2!G16</f>
        <v>2.5097665753924803</v>
      </c>
    </row>
    <row r="16" spans="1:3" ht="12.75">
      <c r="A16" s="2">
        <v>1996</v>
      </c>
      <c r="B16">
        <f>Figure1!G17</f>
        <v>2.125</v>
      </c>
      <c r="C16">
        <f>Figure2!G17</f>
        <v>2.214835459473452</v>
      </c>
    </row>
    <row r="17" spans="1:3" ht="12.75">
      <c r="A17" s="2">
        <v>1997</v>
      </c>
      <c r="B17">
        <f>Figure1!G18</f>
        <v>2.125</v>
      </c>
      <c r="C17">
        <f>Figure2!G18</f>
        <v>2.3378372229776345</v>
      </c>
    </row>
    <row r="18" spans="1:3" ht="12.75">
      <c r="A18" s="2">
        <v>1998</v>
      </c>
      <c r="B18">
        <f>Figure1!G19</f>
        <v>2.375</v>
      </c>
      <c r="C18">
        <f>Figure2!G19</f>
        <v>2.2373635111435863</v>
      </c>
    </row>
    <row r="19" spans="1:3" ht="12.75">
      <c r="A19" s="2">
        <v>1999</v>
      </c>
      <c r="B19">
        <f>Figure1!G20</f>
        <v>2.75</v>
      </c>
      <c r="C19">
        <f>Figure2!G20</f>
        <v>2.640808344197265</v>
      </c>
    </row>
    <row r="20" spans="1:3" ht="12.75">
      <c r="A20" s="2">
        <v>2000</v>
      </c>
      <c r="B20">
        <f>Figure1!G21</f>
        <v>3.625</v>
      </c>
      <c r="C20">
        <f>Figure2!G21</f>
        <v>3.0768813213836066</v>
      </c>
    </row>
    <row r="21" spans="1:3" ht="12.75">
      <c r="A21" s="2">
        <v>2001</v>
      </c>
      <c r="B21">
        <f>Figure1!G22</f>
        <v>2.25</v>
      </c>
      <c r="C21">
        <f>Figure2!G22</f>
        <v>2.501185980957754</v>
      </c>
    </row>
    <row r="22" spans="1:3" ht="12.75">
      <c r="A22" s="2">
        <v>2002</v>
      </c>
      <c r="B22">
        <f>Figure1!G23</f>
        <v>2.75</v>
      </c>
      <c r="C22">
        <f>Figure2!G23</f>
        <v>2.634392846408995</v>
      </c>
    </row>
    <row r="23" spans="1:3" ht="12.75">
      <c r="A23" s="2">
        <v>2003</v>
      </c>
      <c r="B23">
        <f>Figure1!G24</f>
        <v>3.375</v>
      </c>
      <c r="C23">
        <f>Figure2!G24</f>
        <v>3.014421458036287</v>
      </c>
    </row>
    <row r="24" spans="1:3" ht="12.75">
      <c r="A24" s="2">
        <v>2004</v>
      </c>
      <c r="B24">
        <f>Figure1!G25</f>
        <v>4.75</v>
      </c>
      <c r="C24">
        <f>Figure2!G25</f>
        <v>4.1606035818217535</v>
      </c>
    </row>
    <row r="25" spans="1:3" ht="12.75">
      <c r="A25" s="2">
        <v>2005</v>
      </c>
      <c r="B25">
        <f>Figure1!G26</f>
        <v>3.875</v>
      </c>
      <c r="C25">
        <f>Figure2!G26</f>
        <v>3.6834261510807487</v>
      </c>
    </row>
    <row r="26" spans="1:3" ht="12.75">
      <c r="A26" s="2">
        <v>2006</v>
      </c>
      <c r="B26">
        <f>Figure1!G27</f>
        <v>3.5</v>
      </c>
      <c r="C26">
        <f>Figure2!G27</f>
        <v>3.387768727464391</v>
      </c>
    </row>
    <row r="27" spans="1:3" ht="12.75">
      <c r="A27" s="2">
        <v>2007</v>
      </c>
      <c r="B27">
        <f>Figure1!G28</f>
        <v>2.75</v>
      </c>
      <c r="C27">
        <f>Figure2!G28</f>
        <v>2.7468959689939343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Geetanjali Pande</dc:creator>
  <cp:keywords/>
  <dc:description/>
  <cp:lastModifiedBy>Chris Martinek</cp:lastModifiedBy>
  <dcterms:created xsi:type="dcterms:W3CDTF">2008-01-02T20:58:46Z</dcterms:created>
  <dcterms:modified xsi:type="dcterms:W3CDTF">2008-04-21T19:59:17Z</dcterms:modified>
  <cp:category/>
  <cp:version/>
  <cp:contentType/>
  <cp:contentStatus/>
</cp:coreProperties>
</file>